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540" windowWidth="11805" windowHeight="9105"/>
  </bookViews>
  <sheets>
    <sheet name="contributo 2017" sheetId="4" r:id="rId1"/>
    <sheet name="ditte aderenti al consorzio" sheetId="5" r:id="rId2"/>
  </sheets>
  <definedNames>
    <definedName name="_xlnm._FilterDatabase" localSheetId="0" hidden="1">'contributo 2017'!$A$125:$A$143</definedName>
    <definedName name="_xlnm._FilterDatabase" localSheetId="1" hidden="1">'ditte aderenti al consorzio'!$A$11:$D$14</definedName>
    <definedName name="_xlnm.Print_Area" localSheetId="0">'contributo 2017'!$B$1:$X$143</definedName>
  </definedNames>
  <calcPr calcId="145621"/>
</workbook>
</file>

<file path=xl/calcChain.xml><?xml version="1.0" encoding="utf-8"?>
<calcChain xmlns="http://schemas.openxmlformats.org/spreadsheetml/2006/main">
  <c r="A5" i="5" l="1"/>
  <c r="S73" i="4" l="1"/>
  <c r="S133" i="4" s="1"/>
  <c r="V135" i="4" s="1"/>
  <c r="R73" i="4"/>
  <c r="R133" i="4" s="1"/>
  <c r="Q73" i="4"/>
  <c r="Q133" i="4" s="1"/>
  <c r="P73" i="4"/>
  <c r="P133" i="4" s="1"/>
  <c r="O73" i="4"/>
  <c r="O133" i="4" s="1"/>
  <c r="N73" i="4"/>
  <c r="N133" i="4" s="1"/>
  <c r="Q135" i="4" s="1"/>
  <c r="M73" i="4"/>
  <c r="M133" i="4" s="1"/>
  <c r="L73" i="4"/>
  <c r="L133" i="4" s="1"/>
  <c r="O135" i="4" s="1"/>
  <c r="K73" i="4"/>
  <c r="K133" i="4" s="1"/>
  <c r="J73" i="4"/>
  <c r="J133" i="4" s="1"/>
  <c r="M135" i="4" s="1"/>
  <c r="I73" i="4"/>
  <c r="I133" i="4" s="1"/>
  <c r="H73" i="4"/>
  <c r="H133" i="4" s="1"/>
  <c r="K135" i="4" s="1"/>
  <c r="G73" i="4"/>
  <c r="G133" i="4" s="1"/>
  <c r="I135" i="4"/>
  <c r="H135" i="4"/>
  <c r="V132" i="4"/>
  <c r="V73" i="4"/>
  <c r="V133" i="4" s="1"/>
  <c r="U132" i="4"/>
  <c r="U73" i="4"/>
  <c r="U133" i="4" s="1"/>
  <c r="T132" i="4"/>
  <c r="T73" i="4"/>
  <c r="T133" i="4" s="1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W71" i="4"/>
  <c r="W74" i="4" s="1"/>
  <c r="I97" i="4" s="1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142" i="4"/>
  <c r="F98" i="4"/>
  <c r="D139" i="4"/>
  <c r="W72" i="4"/>
  <c r="W130" i="4"/>
  <c r="W131" i="4"/>
  <c r="G135" i="4"/>
  <c r="G107" i="4" l="1"/>
  <c r="G109" i="4"/>
  <c r="G110" i="4"/>
  <c r="H110" i="4" s="1"/>
  <c r="I110" i="4" s="1"/>
  <c r="G115" i="4"/>
  <c r="H115" i="4" s="1"/>
  <c r="I115" i="4" s="1"/>
  <c r="N134" i="4"/>
  <c r="P134" i="4"/>
  <c r="G111" i="4"/>
  <c r="H111" i="4" s="1"/>
  <c r="J111" i="4" s="1"/>
  <c r="G122" i="4"/>
  <c r="H122" i="4" s="1"/>
  <c r="G120" i="4"/>
  <c r="H120" i="4" s="1"/>
  <c r="J120" i="4" s="1"/>
  <c r="G119" i="4"/>
  <c r="H119" i="4" s="1"/>
  <c r="I119" i="4" s="1"/>
  <c r="G114" i="4"/>
  <c r="H114" i="4" s="1"/>
  <c r="J114" i="4" s="1"/>
  <c r="H107" i="4"/>
  <c r="I107" i="4" s="1"/>
  <c r="G118" i="4"/>
  <c r="H118" i="4" s="1"/>
  <c r="J118" i="4" s="1"/>
  <c r="N135" i="4"/>
  <c r="K134" i="4"/>
  <c r="S134" i="4"/>
  <c r="G134" i="4"/>
  <c r="J135" i="4"/>
  <c r="R135" i="4"/>
  <c r="O134" i="4"/>
  <c r="H134" i="4"/>
  <c r="T134" i="4"/>
  <c r="V134" i="4"/>
  <c r="L134" i="4"/>
  <c r="H95" i="4"/>
  <c r="J134" i="4"/>
  <c r="R134" i="4"/>
  <c r="U135" i="4"/>
  <c r="L135" i="4"/>
  <c r="I134" i="4"/>
  <c r="V97" i="4"/>
  <c r="U95" i="4"/>
  <c r="T97" i="4"/>
  <c r="S95" i="4"/>
  <c r="R97" i="4"/>
  <c r="Q95" i="4"/>
  <c r="P97" i="4"/>
  <c r="O95" i="4"/>
  <c r="N97" i="4"/>
  <c r="M95" i="4"/>
  <c r="L97" i="4"/>
  <c r="K95" i="4"/>
  <c r="J97" i="4"/>
  <c r="I95" i="4"/>
  <c r="H97" i="4"/>
  <c r="G95" i="4"/>
  <c r="V94" i="4"/>
  <c r="U96" i="4"/>
  <c r="T94" i="4"/>
  <c r="S96" i="4"/>
  <c r="L94" i="4"/>
  <c r="K96" i="4"/>
  <c r="V95" i="4"/>
  <c r="T95" i="4"/>
  <c r="S97" i="4"/>
  <c r="J95" i="4"/>
  <c r="V96" i="4"/>
  <c r="U94" i="4"/>
  <c r="T96" i="4"/>
  <c r="S94" i="4"/>
  <c r="R96" i="4"/>
  <c r="Q94" i="4"/>
  <c r="P96" i="4"/>
  <c r="O94" i="4"/>
  <c r="N96" i="4"/>
  <c r="M94" i="4"/>
  <c r="L96" i="4"/>
  <c r="K94" i="4"/>
  <c r="J96" i="4"/>
  <c r="I94" i="4"/>
  <c r="H96" i="4"/>
  <c r="G94" i="4"/>
  <c r="R94" i="4"/>
  <c r="Q96" i="4"/>
  <c r="P94" i="4"/>
  <c r="O96" i="4"/>
  <c r="N94" i="4"/>
  <c r="M96" i="4"/>
  <c r="J94" i="4"/>
  <c r="I96" i="4"/>
  <c r="H94" i="4"/>
  <c r="H98" i="4" s="1"/>
  <c r="G96" i="4"/>
  <c r="U97" i="4"/>
  <c r="R95" i="4"/>
  <c r="Q97" i="4"/>
  <c r="P95" i="4"/>
  <c r="O97" i="4"/>
  <c r="N95" i="4"/>
  <c r="M97" i="4"/>
  <c r="L95" i="4"/>
  <c r="K97" i="4"/>
  <c r="P135" i="4"/>
  <c r="M134" i="4"/>
  <c r="G97" i="4"/>
  <c r="U134" i="4"/>
  <c r="T135" i="4"/>
  <c r="Q134" i="4"/>
  <c r="G121" i="4"/>
  <c r="G117" i="4"/>
  <c r="G113" i="4"/>
  <c r="S135" i="4"/>
  <c r="G116" i="4"/>
  <c r="G112" i="4"/>
  <c r="H109" i="4"/>
  <c r="I109" i="4" s="1"/>
  <c r="G108" i="4"/>
  <c r="J115" i="4" l="1"/>
  <c r="I122" i="4"/>
  <c r="J122" i="4"/>
  <c r="I111" i="4"/>
  <c r="N98" i="4"/>
  <c r="R98" i="4"/>
  <c r="I98" i="4"/>
  <c r="U98" i="4"/>
  <c r="G98" i="4"/>
  <c r="K98" i="4"/>
  <c r="J110" i="4"/>
  <c r="J119" i="4"/>
  <c r="I114" i="4"/>
  <c r="I118" i="4"/>
  <c r="J107" i="4"/>
  <c r="M98" i="4"/>
  <c r="Q98" i="4"/>
  <c r="T98" i="4"/>
  <c r="O98" i="4"/>
  <c r="S98" i="4"/>
  <c r="J98" i="4"/>
  <c r="P98" i="4"/>
  <c r="L98" i="4"/>
  <c r="V98" i="4"/>
  <c r="I120" i="4"/>
  <c r="H116" i="4"/>
  <c r="J116" i="4" s="1"/>
  <c r="H121" i="4"/>
  <c r="I121" i="4" s="1"/>
  <c r="J109" i="4"/>
  <c r="H108" i="4"/>
  <c r="I108" i="4" s="1"/>
  <c r="H113" i="4"/>
  <c r="I113" i="4" s="1"/>
  <c r="H112" i="4"/>
  <c r="J112" i="4" s="1"/>
  <c r="H117" i="4"/>
  <c r="I117" i="4" s="1"/>
  <c r="T140" i="4" l="1"/>
  <c r="J140" i="4"/>
  <c r="H140" i="4"/>
  <c r="L140" i="4"/>
  <c r="S140" i="4"/>
  <c r="R140" i="4"/>
  <c r="M140" i="4"/>
  <c r="P140" i="4"/>
  <c r="O140" i="4"/>
  <c r="N140" i="4"/>
  <c r="I140" i="4"/>
  <c r="K140" i="4"/>
  <c r="V140" i="4"/>
  <c r="U140" i="4"/>
  <c r="Q140" i="4"/>
  <c r="G140" i="4"/>
  <c r="J121" i="4"/>
  <c r="I112" i="4"/>
  <c r="J117" i="4"/>
  <c r="J113" i="4"/>
  <c r="H123" i="4"/>
  <c r="I116" i="4"/>
  <c r="J108" i="4"/>
  <c r="I123" i="4" l="1"/>
  <c r="J123" i="4"/>
</calcChain>
</file>

<file path=xl/sharedStrings.xml><?xml version="1.0" encoding="utf-8"?>
<sst xmlns="http://schemas.openxmlformats.org/spreadsheetml/2006/main" count="211" uniqueCount="115">
  <si>
    <t>SEZIONE ANAGRAFICA produttore o importatore di pneumatici</t>
  </si>
  <si>
    <t>Comune:</t>
  </si>
  <si>
    <t>Via:</t>
  </si>
  <si>
    <t>C.A.P.</t>
  </si>
  <si>
    <t>TABELLA 1</t>
  </si>
  <si>
    <t>Nome o rag. Sociale:</t>
  </si>
  <si>
    <t>CODICE FISCALE:</t>
  </si>
  <si>
    <t>D6</t>
  </si>
  <si>
    <t>TABELLA 2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</si>
  <si>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</si>
  <si>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</si>
  <si>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</si>
  <si>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</si>
  <si>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</si>
  <si>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Cu (€/ton)</t>
  </si>
  <si>
    <t>Totale previsto</t>
  </si>
  <si>
    <t>PREVISIONE</t>
  </si>
  <si>
    <t>TABELLA 4</t>
  </si>
  <si>
    <t>N. telefonico</t>
  </si>
  <si>
    <t>N. fax</t>
  </si>
  <si>
    <t>attività di ricerca, sviluppo e formazione di cui all'articolo 228, comma 1, del decreto legislativo n. 152/2006.</t>
  </si>
  <si>
    <t>D4</t>
  </si>
  <si>
    <t>D5</t>
  </si>
  <si>
    <t>D3</t>
  </si>
  <si>
    <t>Kg (41-70)</t>
  </si>
  <si>
    <t>A1</t>
  </si>
  <si>
    <t>Kg (2-8)</t>
  </si>
  <si>
    <t>D2</t>
  </si>
  <si>
    <t>D1</t>
  </si>
  <si>
    <t>D0</t>
  </si>
  <si>
    <t>B1</t>
  </si>
  <si>
    <t>C1</t>
  </si>
  <si>
    <t xml:space="preserve"> C2</t>
  </si>
  <si>
    <t>Kg (&lt; 4)</t>
  </si>
  <si>
    <t>Kg (71-109,999)</t>
  </si>
  <si>
    <t>Kg (110-130,999)</t>
  </si>
  <si>
    <t>Kg (131-159,999)</t>
  </si>
  <si>
    <t>Kg (160-200,999)</t>
  </si>
  <si>
    <t>Kg (201-299,999)</t>
  </si>
  <si>
    <t>Kg (300-499,999)</t>
  </si>
  <si>
    <t>Kg (500-749,999)</t>
  </si>
  <si>
    <t>Kg ( &gt;750)</t>
  </si>
  <si>
    <t>Kg (20-40,999)</t>
  </si>
  <si>
    <t>Kg (4-20,999)</t>
  </si>
  <si>
    <t>Kg (21-40,999)</t>
  </si>
  <si>
    <t>Kg (41-70,999)</t>
  </si>
  <si>
    <t>Kg  (6-18)</t>
  </si>
  <si>
    <t>dal</t>
  </si>
  <si>
    <t>C2</t>
  </si>
  <si>
    <t>D4a</t>
  </si>
  <si>
    <t>D5a</t>
  </si>
  <si>
    <t>D6a</t>
  </si>
  <si>
    <t>D6b</t>
  </si>
  <si>
    <t>D6c</t>
  </si>
  <si>
    <t>D6d</t>
  </si>
  <si>
    <t>Attività</t>
  </si>
  <si>
    <t>-</t>
  </si>
  <si>
    <t>Kg (6-18)</t>
  </si>
  <si>
    <r>
      <rPr>
        <b/>
        <sz val="16"/>
        <color indexed="8"/>
        <rFont val="Calibri"/>
        <family val="2"/>
      </rPr>
      <t>B1</t>
    </r>
  </si>
  <si>
    <r>
      <rPr>
        <b/>
        <sz val="16"/>
        <color indexed="8"/>
        <rFont val="Calibri"/>
        <family val="2"/>
      </rPr>
      <t>C1</t>
    </r>
  </si>
  <si>
    <r>
      <rPr>
        <b/>
        <sz val="16"/>
        <color indexed="8"/>
        <rFont val="Calibri"/>
        <family val="2"/>
      </rPr>
      <t>D0</t>
    </r>
  </si>
  <si>
    <r>
      <rPr>
        <b/>
        <sz val="16"/>
        <color indexed="8"/>
        <rFont val="Calibri"/>
        <family val="2"/>
      </rPr>
      <t>D1</t>
    </r>
  </si>
  <si>
    <r>
      <rPr>
        <b/>
        <sz val="16"/>
        <color indexed="8"/>
        <rFont val="Calibri"/>
        <family val="2"/>
      </rPr>
      <t>D2</t>
    </r>
  </si>
  <si>
    <r>
      <rPr>
        <b/>
        <sz val="16"/>
        <color indexed="8"/>
        <rFont val="Calibri"/>
        <family val="2"/>
      </rPr>
      <t>D3</t>
    </r>
  </si>
  <si>
    <r>
      <rPr>
        <b/>
        <sz val="16"/>
        <color indexed="8"/>
        <rFont val="Calibri"/>
        <family val="2"/>
      </rPr>
      <t>D5</t>
    </r>
  </si>
  <si>
    <t>TABELLA 3</t>
  </si>
  <si>
    <t>registrazioni finalizzate al tracciamento dei flussi degli PFU e derivati.</t>
  </si>
  <si>
    <t>MOTIVARE variazione peso medio</t>
  </si>
  <si>
    <t>codice fiscale/partita I.V.A. n.</t>
  </si>
  <si>
    <t>Codice fiscale/Partita I.V.A.</t>
  </si>
  <si>
    <t>N.</t>
  </si>
  <si>
    <t>Prov</t>
  </si>
  <si>
    <t xml:space="preserve">Totale PFU </t>
  </si>
  <si>
    <r>
      <rPr>
        <b/>
        <sz val="16"/>
        <color indexed="8"/>
        <rFont val="Calibri"/>
        <family val="2"/>
      </rPr>
      <t>A1</t>
    </r>
  </si>
  <si>
    <r>
      <rPr>
        <b/>
        <sz val="16"/>
        <color indexed="8"/>
        <rFont val="Calibri"/>
        <family val="2"/>
      </rPr>
      <t>D4</t>
    </r>
  </si>
  <si>
    <t>STIMA VOCI DI COSTO UNITARIO DI CUI ALL'ALLEGATO D del DM 82/11</t>
  </si>
  <si>
    <t xml:space="preserve">
</t>
  </si>
  <si>
    <t>operative</t>
  </si>
  <si>
    <t>amministrative</t>
  </si>
  <si>
    <t>Costi unitari attività operative (Cu (€/ton.))</t>
  </si>
  <si>
    <t>STIMA COSTI</t>
  </si>
  <si>
    <t>prelievo degli PFU presso ogni punto di generazione nel mercato del ricambio (porta a porta da tutti i gommisti,officine e simili).</t>
  </si>
  <si>
    <t>Costi complessivi attività di cui All. D del D.M. n. 82/11 (Cg (€))</t>
  </si>
  <si>
    <t>Costi complessivi attività operative di cui All. D del D.M. n. 82/11 (Cg (€))</t>
  </si>
  <si>
    <t>Ammontare dei quantitativi di PFU (ton.) da gestire al medesimo costo unitario</t>
  </si>
  <si>
    <t xml:space="preserve">Stima quantitativi PFU e costi di gestione </t>
  </si>
  <si>
    <t>TOTALE</t>
  </si>
  <si>
    <t>deposito, separazione per dimensione e stoccaggio temporaneo.</t>
  </si>
  <si>
    <t>00147, ROMA</t>
  </si>
  <si>
    <t>STIMA COSTO UNITARIO DI GESTIONE Cu (€/ton)</t>
  </si>
  <si>
    <t xml:space="preserve">Indirizzo e-mail        </t>
  </si>
  <si>
    <t>TABELLA 5</t>
  </si>
  <si>
    <t>Ministero dell'ambiente e della tutela
 del territorio e del mare</t>
  </si>
  <si>
    <t xml:space="preserve">Nome o ragione sociale </t>
  </si>
  <si>
    <t xml:space="preserve">dal </t>
  </si>
  <si>
    <t>al</t>
  </si>
  <si>
    <t>pec</t>
  </si>
  <si>
    <t>TOTALE attività Amministrative</t>
  </si>
  <si>
    <t>OBIETTIVI DI GESTIONE</t>
  </si>
  <si>
    <t>TABELLA 6</t>
  </si>
  <si>
    <t>dgrin@pec.minambiente.it</t>
  </si>
  <si>
    <t>Via Capitan Bavastro, 174</t>
  </si>
  <si>
    <t>le seguenti ditte associate</t>
  </si>
  <si>
    <t>Applicano il contributo</t>
  </si>
  <si>
    <r>
      <t>CALCOLO CONTRIBUTO AMBIENTALE PER LA GESTIONE DEGLI PFU NEL</t>
    </r>
    <r>
      <rPr>
        <b/>
        <sz val="22"/>
        <color rgb="FFC00000"/>
        <rFont val="Arial Rounded MT Bold"/>
        <family val="2"/>
      </rPr>
      <t xml:space="preserve">  </t>
    </r>
    <r>
      <rPr>
        <b/>
        <sz val="48"/>
        <color rgb="FFC00000"/>
        <rFont val="Arial Rounded MT Bold"/>
        <family val="2"/>
      </rPr>
      <t>2018</t>
    </r>
  </si>
  <si>
    <r>
      <t>Stima quantità immesse nel 2017 in ton (Qi 2017</t>
    </r>
    <r>
      <rPr>
        <sz val="14"/>
        <rFont val="Calibri"/>
        <family val="2"/>
      </rPr>
      <t>)</t>
    </r>
  </si>
  <si>
    <t>Stima numero pezzi immessi nel 2017 (ni 2017)</t>
  </si>
  <si>
    <t>peso medio 2017 (Kg.) stimato per tipologia (Kg.)</t>
  </si>
  <si>
    <t>Stima quantità da gestire nel 2018 in ton. (90% di Qi 2017)</t>
  </si>
  <si>
    <r>
      <t>Stima quantità da immettere nel 2018 in ton. (Qi</t>
    </r>
    <r>
      <rPr>
        <sz val="8"/>
        <color indexed="8"/>
        <rFont val="Calibri"/>
        <family val="2"/>
      </rPr>
      <t>2018</t>
    </r>
    <r>
      <rPr>
        <sz val="11"/>
        <color indexed="8"/>
        <rFont val="Calibri"/>
        <family val="2"/>
      </rPr>
      <t xml:space="preserve">).
</t>
    </r>
  </si>
  <si>
    <r>
      <t>Stima numero di pezzi da immettere nel 2018 (n</t>
    </r>
    <r>
      <rPr>
        <sz val="9"/>
        <color indexed="8"/>
        <rFont val="Calibri"/>
        <family val="2"/>
      </rPr>
      <t>i2018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</si>
  <si>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2018 per tipologia (Kg.)</t>
  </si>
  <si>
    <t>peso medio stimato 2017 per tipologia (Kg.)</t>
  </si>
  <si>
    <t xml:space="preserve">Contributo 2018 a pezzo - IVA esclusa (€)  </t>
  </si>
  <si>
    <t>DETERMINAZIONE CONTRIBUTO AMBIENTALE PER LA GESTIONE DEGLI PFU NEL 2018 (Art.228 del Dlgs. 14 aprile 2006, n. 152)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</si>
</sst>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,##0.00_ ;\-#,##0.00\ "/>
    <numFmt numFmtId="165" formatCode="#,##0.000"/>
    <numFmt numFmtId="166" formatCode="00000"/>
  </numFmts>
  <fonts count="7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1"/>
      <color indexed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22"/>
      <color indexed="9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8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18"/>
      <name val="Arial"/>
      <family val="2"/>
    </font>
    <font>
      <b/>
      <sz val="26"/>
      <color indexed="18"/>
      <name val="Copperplate Gothic Light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</font>
    <font>
      <b/>
      <sz val="11"/>
      <color indexed="58"/>
      <name val="Calibri"/>
      <family val="2"/>
    </font>
    <font>
      <b/>
      <sz val="16"/>
      <color indexed="5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Arial"/>
    </font>
    <font>
      <u/>
      <sz val="22"/>
      <color indexed="12"/>
      <name val="Calibri"/>
      <family val="2"/>
    </font>
    <font>
      <b/>
      <sz val="24"/>
      <color indexed="8"/>
      <name val="Calibri"/>
      <family val="2"/>
    </font>
    <font>
      <u/>
      <sz val="24"/>
      <color indexed="12"/>
      <name val="Calibri"/>
      <family val="2"/>
    </font>
    <font>
      <sz val="14"/>
      <name val="Calibri"/>
      <family val="2"/>
    </font>
    <font>
      <b/>
      <sz val="18"/>
      <color indexed="58"/>
      <name val="Calibri"/>
      <family val="2"/>
    </font>
    <font>
      <sz val="14"/>
      <name val="Arial"/>
    </font>
    <font>
      <b/>
      <sz val="22"/>
      <color indexed="10"/>
      <name val="Calibri"/>
      <family val="2"/>
    </font>
    <font>
      <b/>
      <sz val="20"/>
      <color indexed="18"/>
      <name val="Calibri"/>
      <family val="2"/>
    </font>
    <font>
      <sz val="22"/>
      <color indexed="8"/>
      <name val="Calibri"/>
      <family val="2"/>
    </font>
    <font>
      <b/>
      <u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u/>
      <sz val="24"/>
      <color indexed="12"/>
      <name val="Calibri"/>
      <family val="2"/>
    </font>
    <font>
      <b/>
      <sz val="14"/>
      <color indexed="58"/>
      <name val="Calibri"/>
      <family val="2"/>
    </font>
    <font>
      <b/>
      <sz val="24"/>
      <color indexed="18"/>
      <name val="Arial"/>
      <family val="2"/>
    </font>
    <font>
      <b/>
      <sz val="24"/>
      <color rgb="FF2C7B05"/>
      <name val="Arial"/>
      <family val="2"/>
    </font>
    <font>
      <b/>
      <sz val="48"/>
      <color theme="4" tint="-0.249977111117893"/>
      <name val="Arial"/>
      <family val="2"/>
    </font>
    <font>
      <sz val="12"/>
      <name val="Arial"/>
      <family val="2"/>
    </font>
    <font>
      <b/>
      <sz val="22"/>
      <color rgb="FFC00000"/>
      <name val="Arial Rounded MT Bold"/>
      <family val="2"/>
    </font>
    <font>
      <b/>
      <sz val="48"/>
      <color rgb="FFC00000"/>
      <name val="Arial Rounded MT Bold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49"/>
      </patternFill>
    </fill>
    <fill>
      <patternFill patternType="solid">
        <fgColor indexed="40"/>
        <bgColor indexed="64"/>
      </patternFill>
    </fill>
    <fill>
      <patternFill patternType="lightGray">
        <bgColor indexed="49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/>
      <diagonal/>
    </border>
    <border>
      <left/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36"/>
      </top>
      <bottom style="double">
        <color indexed="62"/>
      </bottom>
      <diagonal/>
    </border>
    <border>
      <left/>
      <right/>
      <top style="double">
        <color indexed="36"/>
      </top>
      <bottom style="double">
        <color indexed="62"/>
      </bottom>
      <diagonal/>
    </border>
    <border>
      <left/>
      <right/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thick">
        <color indexed="62"/>
      </right>
      <top style="double">
        <color indexed="62"/>
      </top>
      <bottom/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 style="thick">
        <color indexed="62"/>
      </right>
      <top style="thin">
        <color indexed="64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/>
      <diagonal/>
    </border>
    <border>
      <left/>
      <right style="medium">
        <color indexed="18"/>
      </right>
      <top style="thin">
        <color indexed="64"/>
      </top>
      <bottom/>
      <diagonal/>
    </border>
    <border>
      <left style="double">
        <color indexed="15"/>
      </left>
      <right style="double">
        <color indexed="15"/>
      </right>
      <top/>
      <bottom style="thick">
        <color indexed="62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double">
        <color indexed="15"/>
      </left>
      <right style="double">
        <color indexed="15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double">
        <color indexed="15"/>
      </right>
      <top style="thick">
        <color indexed="62"/>
      </top>
      <bottom/>
      <diagonal/>
    </border>
    <border>
      <left/>
      <right style="double">
        <color indexed="15"/>
      </right>
      <top/>
      <bottom style="thick">
        <color indexed="62"/>
      </bottom>
      <diagonal/>
    </border>
    <border>
      <left/>
      <right style="double">
        <color indexed="40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/>
      <top style="thick">
        <color indexed="62"/>
      </top>
      <bottom style="double">
        <color indexed="62"/>
      </bottom>
      <diagonal/>
    </border>
    <border>
      <left/>
      <right style="medium">
        <color indexed="64"/>
      </right>
      <top style="thick">
        <color indexed="62"/>
      </top>
      <bottom style="double">
        <color indexed="62"/>
      </bottom>
      <diagonal/>
    </border>
    <border>
      <left/>
      <right style="thick">
        <color indexed="62"/>
      </right>
      <top style="thick">
        <color indexed="62"/>
      </top>
      <bottom style="double">
        <color indexed="62"/>
      </bottom>
      <diagonal/>
    </border>
    <border>
      <left/>
      <right/>
      <top style="thick">
        <color indexed="62"/>
      </top>
      <bottom style="double">
        <color indexed="62"/>
      </bottom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/>
      <diagonal/>
    </border>
    <border>
      <left/>
      <right style="thick">
        <color indexed="62"/>
      </right>
      <top style="thin">
        <color indexed="64"/>
      </top>
      <bottom/>
      <diagonal/>
    </border>
    <border>
      <left style="thick">
        <color indexed="62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ck">
        <color indexed="62"/>
      </right>
      <top style="thin">
        <color indexed="64"/>
      </top>
      <bottom style="thick">
        <color indexed="62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 style="thin">
        <color indexed="64"/>
      </bottom>
      <diagonal/>
    </border>
    <border>
      <left/>
      <right/>
      <top style="thick">
        <color indexed="62"/>
      </top>
      <bottom style="thin">
        <color indexed="64"/>
      </bottom>
      <diagonal/>
    </border>
    <border>
      <left/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/>
      <bottom style="thin">
        <color indexed="64"/>
      </bottom>
      <diagonal/>
    </border>
    <border>
      <left/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58"/>
      </left>
      <right/>
      <top style="double">
        <color indexed="58"/>
      </top>
      <bottom style="double">
        <color indexed="58"/>
      </bottom>
      <diagonal/>
    </border>
    <border>
      <left/>
      <right/>
      <top style="double">
        <color indexed="58"/>
      </top>
      <bottom style="double">
        <color indexed="58"/>
      </bottom>
      <diagonal/>
    </border>
    <border>
      <left/>
      <right style="thick">
        <color indexed="58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/>
      <top style="thin">
        <color indexed="64"/>
      </top>
      <bottom style="double">
        <color indexed="58"/>
      </bottom>
      <diagonal/>
    </border>
    <border>
      <left/>
      <right/>
      <top style="thin">
        <color indexed="64"/>
      </top>
      <bottom style="double">
        <color indexed="58"/>
      </bottom>
      <diagonal/>
    </border>
    <border>
      <left/>
      <right style="thick">
        <color indexed="58"/>
      </right>
      <top style="thin">
        <color indexed="64"/>
      </top>
      <bottom style="double">
        <color indexed="58"/>
      </bottom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/>
      <top style="double">
        <color indexed="58"/>
      </top>
      <bottom style="thick">
        <color indexed="62"/>
      </bottom>
      <diagonal/>
    </border>
    <border>
      <left/>
      <right/>
      <top style="double">
        <color indexed="58"/>
      </top>
      <bottom style="thick">
        <color indexed="62"/>
      </bottom>
      <diagonal/>
    </border>
    <border>
      <left/>
      <right style="thick">
        <color indexed="58"/>
      </right>
      <top style="double">
        <color indexed="58"/>
      </top>
      <bottom style="thick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/>
    <xf numFmtId="0" fontId="0" fillId="0" borderId="0" xfId="0" applyProtection="1">
      <protection locked="0"/>
    </xf>
    <xf numFmtId="0" fontId="48" fillId="0" borderId="0" xfId="0" applyFont="1" applyAlignment="1" applyProtection="1">
      <alignment vertical="center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 locked="0"/>
    </xf>
    <xf numFmtId="0" fontId="46" fillId="0" borderId="0" xfId="0" applyFont="1" applyAlignment="1" applyProtection="1">
      <protection locked="0"/>
    </xf>
    <xf numFmtId="0" fontId="49" fillId="0" borderId="0" xfId="0" applyNumberFormat="1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0" fillId="0" borderId="0" xfId="0" applyProtection="1"/>
    <xf numFmtId="0" fontId="50" fillId="0" borderId="0" xfId="0" applyFont="1" applyAlignment="1" applyProtection="1"/>
    <xf numFmtId="0" fontId="50" fillId="0" borderId="0" xfId="0" applyFont="1" applyAlignment="1" applyProtection="1">
      <alignment horizontal="center"/>
    </xf>
    <xf numFmtId="0" fontId="50" fillId="0" borderId="0" xfId="0" applyFont="1" applyProtection="1"/>
    <xf numFmtId="0" fontId="0" fillId="0" borderId="0" xfId="0" applyBorder="1" applyProtection="1"/>
    <xf numFmtId="0" fontId="0" fillId="0" borderId="0" xfId="0" applyFill="1" applyProtection="1"/>
    <xf numFmtId="0" fontId="60" fillId="0" borderId="0" xfId="22" applyFont="1" applyBorder="1" applyAlignment="1" applyProtection="1">
      <alignment horizontal="left" vertical="center"/>
    </xf>
    <xf numFmtId="0" fontId="60" fillId="0" borderId="0" xfId="22" applyFont="1" applyBorder="1" applyAlignment="1" applyProtection="1">
      <alignment vertical="center"/>
    </xf>
    <xf numFmtId="0" fontId="62" fillId="0" borderId="0" xfId="22" applyFont="1" applyBorder="1" applyAlignment="1" applyProtection="1">
      <alignment horizontal="left" vertical="center"/>
    </xf>
    <xf numFmtId="0" fontId="1" fillId="0" borderId="0" xfId="31" applyProtection="1"/>
    <xf numFmtId="0" fontId="19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horizontal="center" vertical="center"/>
    </xf>
    <xf numFmtId="0" fontId="61" fillId="0" borderId="0" xfId="31" applyFont="1" applyBorder="1" applyAlignment="1" applyProtection="1">
      <alignment vertical="center" wrapText="1"/>
    </xf>
    <xf numFmtId="0" fontId="61" fillId="0" borderId="0" xfId="31" applyFont="1" applyBorder="1" applyAlignment="1" applyProtection="1">
      <alignment vertical="center"/>
    </xf>
    <xf numFmtId="0" fontId="21" fillId="0" borderId="0" xfId="31" applyFont="1" applyBorder="1" applyAlignment="1" applyProtection="1">
      <alignment vertical="center"/>
    </xf>
    <xf numFmtId="0" fontId="61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vertical="center"/>
    </xf>
    <xf numFmtId="0" fontId="20" fillId="0" borderId="0" xfId="31" applyFont="1" applyAlignment="1" applyProtection="1"/>
    <xf numFmtId="0" fontId="20" fillId="0" borderId="0" xfId="31" applyFont="1" applyAlignment="1" applyProtection="1">
      <alignment horizontal="left"/>
    </xf>
    <xf numFmtId="0" fontId="19" fillId="0" borderId="0" xfId="31" applyFont="1" applyBorder="1" applyAlignment="1" applyProtection="1">
      <alignment horizontal="left" vertical="center"/>
    </xf>
    <xf numFmtId="49" fontId="22" fillId="0" borderId="10" xfId="31" applyNumberFormat="1" applyFont="1" applyBorder="1" applyAlignment="1" applyProtection="1">
      <alignment vertical="center"/>
    </xf>
    <xf numFmtId="0" fontId="1" fillId="0" borderId="0" xfId="31" applyFill="1" applyProtection="1"/>
    <xf numFmtId="0" fontId="1" fillId="0" borderId="11" xfId="31" applyFill="1" applyBorder="1" applyAlignment="1" applyProtection="1">
      <alignment horizontal="center"/>
    </xf>
    <xf numFmtId="0" fontId="1" fillId="0" borderId="0" xfId="31" applyFill="1" applyBorder="1" applyAlignment="1" applyProtection="1">
      <alignment horizontal="center"/>
    </xf>
    <xf numFmtId="0" fontId="43" fillId="0" borderId="0" xfId="31" applyFont="1" applyFill="1" applyBorder="1" applyAlignment="1" applyProtection="1">
      <alignment vertical="center"/>
    </xf>
    <xf numFmtId="0" fontId="23" fillId="0" borderId="0" xfId="31" applyFont="1" applyFill="1" applyBorder="1" applyAlignment="1" applyProtection="1">
      <alignment horizontal="center" vertical="center"/>
    </xf>
    <xf numFmtId="0" fontId="43" fillId="0" borderId="0" xfId="31" applyFont="1" applyFill="1" applyBorder="1" applyAlignment="1" applyProtection="1">
      <alignment horizontal="center" vertical="center"/>
    </xf>
    <xf numFmtId="0" fontId="20" fillId="0" borderId="12" xfId="31" applyFont="1" applyBorder="1" applyProtection="1"/>
    <xf numFmtId="0" fontId="1" fillId="0" borderId="12" xfId="31" applyBorder="1" applyAlignment="1" applyProtection="1">
      <alignment horizontal="left"/>
    </xf>
    <xf numFmtId="0" fontId="20" fillId="24" borderId="13" xfId="31" applyFont="1" applyFill="1" applyBorder="1" applyAlignment="1" applyProtection="1">
      <alignment horizontal="center" vertical="center" wrapText="1"/>
    </xf>
    <xf numFmtId="0" fontId="20" fillId="25" borderId="13" xfId="31" applyFont="1" applyFill="1" applyBorder="1" applyAlignment="1" applyProtection="1">
      <alignment horizontal="center" vertical="center" wrapText="1"/>
    </xf>
    <xf numFmtId="0" fontId="20" fillId="0" borderId="13" xfId="31" applyFont="1" applyFill="1" applyBorder="1" applyAlignment="1" applyProtection="1">
      <alignment horizontal="center" vertical="center" wrapText="1"/>
    </xf>
    <xf numFmtId="0" fontId="24" fillId="25" borderId="13" xfId="31" applyFont="1" applyFill="1" applyBorder="1" applyAlignment="1" applyProtection="1">
      <alignment horizontal="center" vertical="center" wrapText="1"/>
    </xf>
    <xf numFmtId="0" fontId="16" fillId="0" borderId="14" xfId="31" applyFont="1" applyFill="1" applyBorder="1" applyAlignment="1" applyProtection="1">
      <alignment horizontal="center" vertical="center" wrapText="1"/>
    </xf>
    <xf numFmtId="0" fontId="16" fillId="25" borderId="14" xfId="31" applyFont="1" applyFill="1" applyBorder="1" applyAlignment="1" applyProtection="1">
      <alignment horizontal="center" vertical="center" wrapText="1"/>
    </xf>
    <xf numFmtId="0" fontId="16" fillId="0" borderId="15" xfId="31" applyFont="1" applyFill="1" applyBorder="1" applyAlignment="1" applyProtection="1">
      <alignment horizontal="center" vertical="center" wrapText="1"/>
    </xf>
    <xf numFmtId="4" fontId="53" fillId="26" borderId="16" xfId="31" applyNumberFormat="1" applyFont="1" applyFill="1" applyBorder="1" applyAlignment="1" applyProtection="1">
      <alignment horizontal="center" vertical="center"/>
    </xf>
    <xf numFmtId="0" fontId="1" fillId="0" borderId="0" xfId="31" applyFont="1" applyFill="1" applyBorder="1" applyAlignment="1" applyProtection="1">
      <alignment vertical="center"/>
    </xf>
    <xf numFmtId="4" fontId="1" fillId="0" borderId="17" xfId="31" applyNumberFormat="1" applyFill="1" applyBorder="1" applyAlignment="1" applyProtection="1">
      <alignment vertical="center"/>
    </xf>
    <xf numFmtId="4" fontId="1" fillId="0" borderId="0" xfId="31" applyNumberFormat="1" applyFill="1" applyBorder="1" applyAlignment="1" applyProtection="1">
      <alignment vertical="center"/>
    </xf>
    <xf numFmtId="0" fontId="19" fillId="0" borderId="0" xfId="31" applyFont="1" applyFill="1" applyBorder="1" applyAlignment="1" applyProtection="1">
      <alignment horizontal="center" vertical="center"/>
    </xf>
    <xf numFmtId="165" fontId="19" fillId="0" borderId="0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Protection="1"/>
    <xf numFmtId="0" fontId="20" fillId="0" borderId="0" xfId="31" applyFont="1" applyBorder="1" applyAlignment="1" applyProtection="1">
      <alignment horizontal="left"/>
    </xf>
    <xf numFmtId="0" fontId="1" fillId="0" borderId="0" xfId="31" applyBorder="1" applyAlignment="1" applyProtection="1">
      <alignment horizontal="left"/>
    </xf>
    <xf numFmtId="0" fontId="1" fillId="0" borderId="0" xfId="3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24" borderId="18" xfId="31" applyFont="1" applyFill="1" applyBorder="1" applyAlignment="1" applyProtection="1">
      <alignment horizontal="center" vertical="center" wrapText="1"/>
    </xf>
    <xf numFmtId="0" fontId="20" fillId="25" borderId="17" xfId="31" applyFont="1" applyFill="1" applyBorder="1" applyAlignment="1" applyProtection="1">
      <alignment horizontal="center" vertical="center" wrapText="1"/>
    </xf>
    <xf numFmtId="0" fontId="16" fillId="0" borderId="19" xfId="31" applyFont="1" applyFill="1" applyBorder="1" applyAlignment="1" applyProtection="1">
      <alignment horizontal="center" vertical="center" wrapText="1"/>
    </xf>
    <xf numFmtId="0" fontId="16" fillId="25" borderId="20" xfId="31" applyFont="1" applyFill="1" applyBorder="1" applyAlignment="1" applyProtection="1">
      <alignment horizontal="center" vertical="center" wrapText="1"/>
    </xf>
    <xf numFmtId="0" fontId="16" fillId="0" borderId="21" xfId="31" applyFont="1" applyFill="1" applyBorder="1" applyAlignment="1" applyProtection="1">
      <alignment horizontal="center" vertical="center" wrapText="1"/>
    </xf>
    <xf numFmtId="0" fontId="40" fillId="0" borderId="21" xfId="31" applyFont="1" applyFill="1" applyBorder="1" applyAlignment="1" applyProtection="1">
      <alignment horizontal="center" vertical="center" wrapText="1"/>
    </xf>
    <xf numFmtId="0" fontId="40" fillId="25" borderId="21" xfId="0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center" vertical="center" wrapText="1"/>
    </xf>
    <xf numFmtId="0" fontId="40" fillId="0" borderId="22" xfId="0" applyFont="1" applyFill="1" applyBorder="1" applyAlignment="1" applyProtection="1">
      <alignment horizontal="center" vertical="center" wrapText="1"/>
    </xf>
    <xf numFmtId="0" fontId="40" fillId="0" borderId="23" xfId="0" applyFont="1" applyFill="1" applyBorder="1" applyAlignment="1" applyProtection="1">
      <alignment horizontal="center" vertical="center" wrapText="1"/>
    </xf>
    <xf numFmtId="0" fontId="40" fillId="25" borderId="22" xfId="0" applyFont="1" applyFill="1" applyBorder="1" applyAlignment="1" applyProtection="1">
      <alignment horizontal="center" vertical="center" wrapText="1"/>
    </xf>
    <xf numFmtId="44" fontId="26" fillId="0" borderId="0" xfId="31" applyNumberFormat="1" applyFont="1" applyFill="1" applyBorder="1" applyAlignment="1" applyProtection="1">
      <alignment horizontal="center" vertical="center"/>
    </xf>
    <xf numFmtId="4" fontId="63" fillId="0" borderId="21" xfId="31" applyNumberFormat="1" applyFont="1" applyFill="1" applyBorder="1" applyAlignment="1" applyProtection="1">
      <alignment horizontal="center" vertical="center"/>
    </xf>
    <xf numFmtId="4" fontId="63" fillId="0" borderId="15" xfId="31" applyNumberFormat="1" applyFont="1" applyFill="1" applyBorder="1" applyAlignment="1" applyProtection="1">
      <alignment horizontal="center" vertical="center"/>
    </xf>
    <xf numFmtId="44" fontId="37" fillId="0" borderId="0" xfId="31" applyNumberFormat="1" applyFont="1" applyFill="1" applyBorder="1" applyAlignment="1" applyProtection="1">
      <alignment horizontal="center" vertical="center"/>
    </xf>
    <xf numFmtId="0" fontId="30" fillId="0" borderId="24" xfId="31" applyFont="1" applyFill="1" applyBorder="1" applyAlignment="1" applyProtection="1">
      <alignment vertical="center" textRotation="90" wrapText="1"/>
    </xf>
    <xf numFmtId="4" fontId="63" fillId="0" borderId="18" xfId="31" applyNumberFormat="1" applyFont="1" applyFill="1" applyBorder="1" applyAlignment="1" applyProtection="1">
      <alignment horizontal="center" vertical="center"/>
    </xf>
    <xf numFmtId="4" fontId="63" fillId="25" borderId="18" xfId="31" applyNumberFormat="1" applyFont="1" applyFill="1" applyBorder="1" applyAlignment="1" applyProtection="1">
      <alignment horizontal="center" vertical="center"/>
    </xf>
    <xf numFmtId="4" fontId="63" fillId="0" borderId="17" xfId="31" applyNumberFormat="1" applyFont="1" applyFill="1" applyBorder="1" applyAlignment="1" applyProtection="1">
      <alignment horizontal="center" vertical="center"/>
    </xf>
    <xf numFmtId="4" fontId="63" fillId="25" borderId="17" xfId="31" applyNumberFormat="1" applyFont="1" applyFill="1" applyBorder="1" applyAlignment="1" applyProtection="1">
      <alignment horizontal="center" vertical="center"/>
    </xf>
    <xf numFmtId="4" fontId="63" fillId="0" borderId="25" xfId="31" applyNumberFormat="1" applyFont="1" applyFill="1" applyBorder="1" applyAlignment="1" applyProtection="1">
      <alignment horizontal="center" vertical="center"/>
    </xf>
    <xf numFmtId="4" fontId="63" fillId="25" borderId="25" xfId="31" applyNumberFormat="1" applyFont="1" applyFill="1" applyBorder="1" applyAlignment="1" applyProtection="1">
      <alignment horizontal="center" vertical="center"/>
    </xf>
    <xf numFmtId="4" fontId="63" fillId="0" borderId="26" xfId="31" applyNumberFormat="1" applyFont="1" applyFill="1" applyBorder="1" applyAlignment="1" applyProtection="1">
      <alignment horizontal="center" vertical="center"/>
    </xf>
    <xf numFmtId="4" fontId="63" fillId="25" borderId="26" xfId="31" applyNumberFormat="1" applyFont="1" applyFill="1" applyBorder="1" applyAlignment="1" applyProtection="1">
      <alignment horizontal="center" vertical="center"/>
    </xf>
    <xf numFmtId="4" fontId="63" fillId="25" borderId="21" xfId="31" applyNumberFormat="1" applyFont="1" applyFill="1" applyBorder="1" applyAlignment="1" applyProtection="1">
      <alignment horizontal="center" vertical="center"/>
    </xf>
    <xf numFmtId="4" fontId="63" fillId="0" borderId="22" xfId="31" applyNumberFormat="1" applyFont="1" applyFill="1" applyBorder="1" applyAlignment="1" applyProtection="1">
      <alignment horizontal="center" vertical="center"/>
    </xf>
    <xf numFmtId="4" fontId="63" fillId="25" borderId="22" xfId="31" applyNumberFormat="1" applyFont="1" applyFill="1" applyBorder="1" applyAlignment="1" applyProtection="1">
      <alignment horizontal="center" vertical="center"/>
    </xf>
    <xf numFmtId="4" fontId="63" fillId="25" borderId="15" xfId="31" applyNumberFormat="1" applyFont="1" applyFill="1" applyBorder="1" applyAlignment="1" applyProtection="1">
      <alignment horizontal="center" vertical="center"/>
    </xf>
    <xf numFmtId="4" fontId="63" fillId="0" borderId="27" xfId="31" applyNumberFormat="1" applyFont="1" applyFill="1" applyBorder="1" applyAlignment="1" applyProtection="1">
      <alignment horizontal="center" vertical="center"/>
    </xf>
    <xf numFmtId="4" fontId="63" fillId="0" borderId="20" xfId="31" applyNumberFormat="1" applyFont="1" applyFill="1" applyBorder="1" applyAlignment="1" applyProtection="1">
      <alignment horizontal="center" vertical="center"/>
    </xf>
    <xf numFmtId="4" fontId="63" fillId="25" borderId="27" xfId="31" applyNumberFormat="1" applyFont="1" applyFill="1" applyBorder="1" applyAlignment="1" applyProtection="1">
      <alignment horizontal="center" vertical="center"/>
    </xf>
    <xf numFmtId="4" fontId="63" fillId="25" borderId="19" xfId="31" applyNumberFormat="1" applyFont="1" applyFill="1" applyBorder="1" applyAlignment="1" applyProtection="1">
      <alignment horizontal="center" vertical="center"/>
    </xf>
    <xf numFmtId="0" fontId="24" fillId="0" borderId="0" xfId="31" applyFont="1" applyFill="1" applyBorder="1" applyAlignment="1" applyProtection="1">
      <alignment horizontal="center" vertical="center" textRotation="90" wrapText="1"/>
    </xf>
    <xf numFmtId="0" fontId="1" fillId="0" borderId="0" xfId="31" applyFont="1" applyFill="1" applyBorder="1" applyAlignment="1" applyProtection="1">
      <alignment horizontal="left" vertical="center" wrapText="1"/>
    </xf>
    <xf numFmtId="0" fontId="16" fillId="0" borderId="0" xfId="31" applyFont="1" applyFill="1" applyBorder="1" applyAlignment="1" applyProtection="1">
      <alignment vertical="center"/>
    </xf>
    <xf numFmtId="44" fontId="29" fillId="0" borderId="0" xfId="31" applyNumberFormat="1" applyFont="1" applyFill="1" applyBorder="1" applyAlignment="1" applyProtection="1">
      <alignment horizontal="center" vertical="center"/>
    </xf>
    <xf numFmtId="44" fontId="42" fillId="0" borderId="0" xfId="31" applyNumberFormat="1" applyFont="1" applyFill="1" applyBorder="1" applyAlignment="1" applyProtection="1">
      <alignment vertical="center"/>
    </xf>
    <xf numFmtId="164" fontId="28" fillId="0" borderId="0" xfId="31" applyNumberFormat="1" applyFont="1" applyFill="1" applyBorder="1" applyAlignment="1" applyProtection="1">
      <alignment horizontal="center" vertical="center"/>
    </xf>
    <xf numFmtId="0" fontId="54" fillId="27" borderId="0" xfId="0" applyFont="1" applyFill="1" applyProtection="1"/>
    <xf numFmtId="0" fontId="54" fillId="0" borderId="0" xfId="0" applyFont="1" applyProtection="1"/>
    <xf numFmtId="0" fontId="46" fillId="28" borderId="28" xfId="0" applyFont="1" applyFill="1" applyBorder="1" applyAlignment="1" applyProtection="1">
      <alignment horizontal="center" vertical="center"/>
    </xf>
    <xf numFmtId="165" fontId="46" fillId="28" borderId="29" xfId="0" applyNumberFormat="1" applyFont="1" applyFill="1" applyBorder="1" applyAlignment="1" applyProtection="1">
      <alignment horizontal="center" vertical="center"/>
    </xf>
    <xf numFmtId="4" fontId="46" fillId="28" borderId="29" xfId="0" applyNumberFormat="1" applyFont="1" applyFill="1" applyBorder="1" applyAlignment="1" applyProtection="1">
      <alignment horizontal="center" vertical="center"/>
    </xf>
    <xf numFmtId="4" fontId="46" fillId="28" borderId="30" xfId="0" applyNumberFormat="1" applyFont="1" applyFill="1" applyBorder="1" applyAlignment="1" applyProtection="1">
      <alignment horizontal="center" vertical="center"/>
    </xf>
    <xf numFmtId="0" fontId="46" fillId="0" borderId="28" xfId="0" applyFont="1" applyBorder="1" applyAlignment="1" applyProtection="1">
      <alignment horizontal="center" vertical="center"/>
    </xf>
    <xf numFmtId="165" fontId="46" fillId="0" borderId="29" xfId="0" applyNumberFormat="1" applyFont="1" applyBorder="1" applyAlignment="1" applyProtection="1">
      <alignment horizontal="center" vertical="center"/>
    </xf>
    <xf numFmtId="4" fontId="46" fillId="0" borderId="29" xfId="0" applyNumberFormat="1" applyFont="1" applyBorder="1" applyAlignment="1" applyProtection="1">
      <alignment horizontal="center" vertical="center"/>
    </xf>
    <xf numFmtId="4" fontId="46" fillId="0" borderId="30" xfId="0" applyNumberFormat="1" applyFont="1" applyBorder="1" applyAlignment="1" applyProtection="1">
      <alignment horizontal="center" vertical="center"/>
    </xf>
    <xf numFmtId="0" fontId="46" fillId="0" borderId="31" xfId="0" applyFont="1" applyBorder="1" applyAlignment="1" applyProtection="1">
      <alignment horizontal="center" vertical="center"/>
    </xf>
    <xf numFmtId="165" fontId="46" fillId="0" borderId="32" xfId="0" applyNumberFormat="1" applyFont="1" applyBorder="1" applyAlignment="1" applyProtection="1">
      <alignment horizontal="center" vertical="center"/>
    </xf>
    <xf numFmtId="4" fontId="46" fillId="0" borderId="32" xfId="0" applyNumberFormat="1" applyFont="1" applyBorder="1" applyAlignment="1" applyProtection="1">
      <alignment horizontal="center" vertical="center"/>
    </xf>
    <xf numFmtId="4" fontId="46" fillId="0" borderId="33" xfId="0" applyNumberFormat="1" applyFont="1" applyBorder="1" applyAlignment="1" applyProtection="1">
      <alignment horizontal="center" vertical="center"/>
    </xf>
    <xf numFmtId="4" fontId="38" fillId="29" borderId="34" xfId="31" applyNumberFormat="1" applyFont="1" applyFill="1" applyBorder="1" applyAlignment="1" applyProtection="1">
      <alignment horizontal="center" vertical="center"/>
    </xf>
    <xf numFmtId="165" fontId="38" fillId="29" borderId="35" xfId="31" applyNumberFormat="1" applyFont="1" applyFill="1" applyBorder="1" applyAlignment="1" applyProtection="1">
      <alignment horizontal="center" vertical="center"/>
    </xf>
    <xf numFmtId="4" fontId="38" fillId="29" borderId="35" xfId="31" applyNumberFormat="1" applyFont="1" applyFill="1" applyBorder="1" applyAlignment="1" applyProtection="1">
      <alignment horizontal="center" vertical="center"/>
    </xf>
    <xf numFmtId="4" fontId="38" fillId="29" borderId="36" xfId="31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1" fillId="25" borderId="13" xfId="31" applyFont="1" applyFill="1" applyBorder="1" applyAlignment="1" applyProtection="1">
      <alignment horizontal="center" vertical="center" wrapText="1"/>
    </xf>
    <xf numFmtId="0" fontId="16" fillId="24" borderId="21" xfId="31" applyFont="1" applyFill="1" applyBorder="1" applyAlignment="1" applyProtection="1">
      <alignment horizontal="center" vertical="center" wrapText="1"/>
    </xf>
    <xf numFmtId="0" fontId="16" fillId="25" borderId="37" xfId="31" applyFont="1" applyFill="1" applyBorder="1" applyAlignment="1" applyProtection="1">
      <alignment horizontal="center" vertical="center" wrapText="1"/>
    </xf>
    <xf numFmtId="4" fontId="53" fillId="26" borderId="38" xfId="31" applyNumberFormat="1" applyFont="1" applyFill="1" applyBorder="1" applyAlignment="1" applyProtection="1">
      <alignment horizontal="center" vertical="center"/>
    </xf>
    <xf numFmtId="4" fontId="53" fillId="26" borderId="39" xfId="31" applyNumberFormat="1" applyFont="1" applyFill="1" applyBorder="1" applyAlignment="1" applyProtection="1">
      <alignment horizontal="center" vertical="center"/>
    </xf>
    <xf numFmtId="4" fontId="53" fillId="26" borderId="40" xfId="31" applyNumberFormat="1" applyFont="1" applyFill="1" applyBorder="1" applyAlignment="1" applyProtection="1">
      <alignment horizontal="center" vertical="center"/>
    </xf>
    <xf numFmtId="4" fontId="53" fillId="30" borderId="41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Alignment="1" applyProtection="1">
      <alignment vertical="center" wrapText="1"/>
    </xf>
    <xf numFmtId="0" fontId="1" fillId="27" borderId="0" xfId="31" applyFill="1" applyProtection="1"/>
    <xf numFmtId="0" fontId="1" fillId="0" borderId="0" xfId="31" applyFont="1" applyFill="1" applyBorder="1" applyAlignment="1" applyProtection="1">
      <alignment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16" fillId="0" borderId="0" xfId="31" applyFont="1" applyFill="1" applyBorder="1" applyAlignment="1" applyProtection="1">
      <alignment horizontal="center" vertical="center"/>
    </xf>
    <xf numFmtId="0" fontId="41" fillId="24" borderId="13" xfId="31" applyFont="1" applyFill="1" applyBorder="1" applyAlignment="1" applyProtection="1">
      <alignment horizontal="center" vertical="center" wrapText="1"/>
    </xf>
    <xf numFmtId="0" fontId="41" fillId="25" borderId="13" xfId="31" applyFont="1" applyFill="1" applyBorder="1" applyAlignment="1" applyProtection="1">
      <alignment horizontal="center" vertical="center" wrapText="1"/>
    </xf>
    <xf numFmtId="0" fontId="36" fillId="24" borderId="19" xfId="31" applyFont="1" applyFill="1" applyBorder="1" applyAlignment="1" applyProtection="1">
      <alignment horizontal="center" vertical="center" wrapText="1"/>
    </xf>
    <xf numFmtId="0" fontId="36" fillId="25" borderId="37" xfId="31" applyFont="1" applyFill="1" applyBorder="1" applyAlignment="1" applyProtection="1">
      <alignment horizontal="center" vertical="center" wrapText="1"/>
    </xf>
    <xf numFmtId="0" fontId="36" fillId="24" borderId="21" xfId="31" applyFont="1" applyFill="1" applyBorder="1" applyAlignment="1" applyProtection="1">
      <alignment horizontal="center" vertical="center" wrapText="1"/>
    </xf>
    <xf numFmtId="0" fontId="38" fillId="31" borderId="6" xfId="31" applyFont="1" applyFill="1" applyBorder="1" applyAlignment="1" applyProtection="1">
      <alignment horizontal="right" vertical="center"/>
    </xf>
    <xf numFmtId="44" fontId="24" fillId="0" borderId="0" xfId="31" applyNumberFormat="1" applyFont="1" applyFill="1" applyBorder="1" applyAlignment="1" applyProtection="1">
      <alignment horizontal="center" vertical="center"/>
    </xf>
    <xf numFmtId="0" fontId="44" fillId="0" borderId="0" xfId="31" applyFont="1" applyFill="1" applyBorder="1" applyAlignment="1" applyProtection="1">
      <alignment horizontal="left" vertical="center"/>
    </xf>
    <xf numFmtId="0" fontId="27" fillId="0" borderId="0" xfId="31" applyFont="1" applyFill="1" applyBorder="1" applyAlignment="1" applyProtection="1">
      <alignment horizontal="center" vertical="center" wrapText="1"/>
    </xf>
    <xf numFmtId="0" fontId="21" fillId="0" borderId="39" xfId="31" applyFont="1" applyBorder="1" applyAlignment="1" applyProtection="1">
      <alignment vertical="center"/>
    </xf>
    <xf numFmtId="0" fontId="21" fillId="0" borderId="42" xfId="31" applyFont="1" applyBorder="1" applyAlignment="1" applyProtection="1">
      <alignment vertical="center"/>
    </xf>
    <xf numFmtId="0" fontId="21" fillId="0" borderId="40" xfId="31" applyFont="1" applyBorder="1" applyAlignment="1" applyProtection="1">
      <alignment vertical="center"/>
    </xf>
    <xf numFmtId="0" fontId="69" fillId="0" borderId="10" xfId="22" applyFont="1" applyBorder="1" applyAlignment="1" applyProtection="1">
      <alignment vertical="center"/>
    </xf>
    <xf numFmtId="0" fontId="1" fillId="31" borderId="13" xfId="31" applyFill="1" applyBorder="1" applyProtection="1"/>
    <xf numFmtId="0" fontId="21" fillId="0" borderId="11" xfId="31" applyFont="1" applyBorder="1" applyAlignment="1" applyProtection="1">
      <alignment horizontal="center" vertical="center"/>
      <protection locked="0"/>
    </xf>
    <xf numFmtId="0" fontId="21" fillId="0" borderId="10" xfId="31" applyFont="1" applyBorder="1" applyAlignment="1" applyProtection="1">
      <alignment horizontal="center" vertical="center"/>
      <protection locked="0"/>
    </xf>
    <xf numFmtId="4" fontId="53" fillId="0" borderId="43" xfId="31" applyNumberFormat="1" applyFont="1" applyFill="1" applyBorder="1" applyAlignment="1" applyProtection="1">
      <alignment horizontal="center" vertical="center"/>
      <protection locked="0"/>
    </xf>
    <xf numFmtId="4" fontId="53" fillId="25" borderId="43" xfId="31" applyNumberFormat="1" applyFont="1" applyFill="1" applyBorder="1" applyAlignment="1" applyProtection="1">
      <alignment horizontal="center" vertical="center"/>
      <protection locked="0"/>
    </xf>
    <xf numFmtId="3" fontId="53" fillId="0" borderId="38" xfId="31" applyNumberFormat="1" applyFont="1" applyFill="1" applyBorder="1" applyAlignment="1" applyProtection="1">
      <alignment horizontal="center" vertical="center"/>
      <protection locked="0"/>
    </xf>
    <xf numFmtId="3" fontId="53" fillId="25" borderId="38" xfId="31" applyNumberFormat="1" applyFont="1" applyFill="1" applyBorder="1" applyAlignment="1" applyProtection="1">
      <alignment horizontal="center" vertical="center"/>
      <protection locked="0"/>
    </xf>
    <xf numFmtId="4" fontId="63" fillId="0" borderId="44" xfId="31" applyNumberFormat="1" applyFont="1" applyFill="1" applyBorder="1" applyAlignment="1" applyProtection="1">
      <alignment horizontal="center" vertical="center"/>
      <protection locked="0"/>
    </xf>
    <xf numFmtId="4" fontId="63" fillId="25" borderId="15" xfId="0" applyNumberFormat="1" applyFont="1" applyFill="1" applyBorder="1" applyAlignment="1" applyProtection="1">
      <alignment horizontal="center" vertical="center"/>
      <protection locked="0"/>
    </xf>
    <xf numFmtId="4" fontId="63" fillId="0" borderId="21" xfId="0" applyNumberFormat="1" applyFont="1" applyFill="1" applyBorder="1" applyAlignment="1" applyProtection="1">
      <alignment horizontal="center" vertical="center"/>
      <protection locked="0"/>
    </xf>
    <xf numFmtId="4" fontId="53" fillId="25" borderId="21" xfId="0" applyNumberFormat="1" applyFont="1" applyFill="1" applyBorder="1" applyAlignment="1" applyProtection="1">
      <alignment horizontal="center" vertical="center"/>
      <protection locked="0"/>
    </xf>
    <xf numFmtId="4" fontId="53" fillId="0" borderId="21" xfId="0" applyNumberFormat="1" applyFont="1" applyFill="1" applyBorder="1" applyAlignment="1" applyProtection="1">
      <alignment horizontal="center" vertical="center"/>
      <protection locked="0"/>
    </xf>
    <xf numFmtId="4" fontId="63" fillId="25" borderId="44" xfId="0" applyNumberFormat="1" applyFont="1" applyFill="1" applyBorder="1" applyAlignment="1" applyProtection="1">
      <alignment horizontal="center" vertical="center"/>
      <protection locked="0"/>
    </xf>
    <xf numFmtId="4" fontId="63" fillId="0" borderId="23" xfId="0" applyNumberFormat="1" applyFont="1" applyFill="1" applyBorder="1" applyAlignment="1" applyProtection="1">
      <alignment horizontal="center" vertical="center"/>
      <protection locked="0"/>
    </xf>
    <xf numFmtId="4" fontId="63" fillId="0" borderId="44" xfId="0" applyNumberFormat="1" applyFont="1" applyFill="1" applyBorder="1" applyAlignment="1" applyProtection="1">
      <alignment horizontal="center" vertical="center"/>
      <protection locked="0"/>
    </xf>
    <xf numFmtId="4" fontId="63" fillId="25" borderId="22" xfId="0" applyNumberFormat="1" applyFont="1" applyFill="1" applyBorder="1" applyAlignment="1" applyProtection="1">
      <alignment horizontal="center" vertical="center"/>
      <protection locked="0"/>
    </xf>
    <xf numFmtId="4" fontId="63" fillId="25" borderId="45" xfId="0" applyNumberFormat="1" applyFont="1" applyFill="1" applyBorder="1" applyAlignment="1" applyProtection="1">
      <alignment horizontal="center" vertical="center"/>
      <protection locked="0"/>
    </xf>
    <xf numFmtId="4" fontId="63" fillId="0" borderId="21" xfId="31" applyNumberFormat="1" applyFont="1" applyFill="1" applyBorder="1" applyAlignment="1" applyProtection="1">
      <alignment horizontal="center" vertical="center"/>
      <protection locked="0"/>
    </xf>
    <xf numFmtId="4" fontId="63" fillId="25" borderId="21" xfId="0" applyNumberFormat="1" applyFont="1" applyFill="1" applyBorder="1" applyAlignment="1" applyProtection="1">
      <alignment horizontal="center" vertical="center"/>
      <protection locked="0"/>
    </xf>
    <xf numFmtId="4" fontId="63" fillId="0" borderId="22" xfId="0" applyNumberFormat="1" applyFont="1" applyFill="1" applyBorder="1" applyAlignment="1" applyProtection="1">
      <alignment horizontal="center" vertical="center"/>
      <protection locked="0"/>
    </xf>
    <xf numFmtId="4" fontId="63" fillId="0" borderId="15" xfId="31" applyNumberFormat="1" applyFont="1" applyFill="1" applyBorder="1" applyAlignment="1" applyProtection="1">
      <alignment horizontal="center" vertical="center"/>
      <protection locked="0"/>
    </xf>
    <xf numFmtId="4" fontId="63" fillId="0" borderId="15" xfId="0" applyNumberFormat="1" applyFont="1" applyFill="1" applyBorder="1" applyAlignment="1" applyProtection="1">
      <alignment horizontal="center" vertical="center"/>
      <protection locked="0"/>
    </xf>
    <xf numFmtId="4" fontId="53" fillId="25" borderId="15" xfId="0" applyNumberFormat="1" applyFont="1" applyFill="1" applyBorder="1" applyAlignment="1" applyProtection="1">
      <alignment horizontal="center" vertical="center"/>
      <protection locked="0"/>
    </xf>
    <xf numFmtId="4" fontId="53" fillId="0" borderId="15" xfId="0" applyNumberFormat="1" applyFont="1" applyFill="1" applyBorder="1" applyAlignment="1" applyProtection="1">
      <alignment horizontal="center" vertical="center"/>
      <protection locked="0"/>
    </xf>
    <xf numFmtId="4" fontId="63" fillId="0" borderId="27" xfId="0" applyNumberFormat="1" applyFont="1" applyFill="1" applyBorder="1" applyAlignment="1" applyProtection="1">
      <alignment horizontal="center" vertical="center"/>
      <protection locked="0"/>
    </xf>
    <xf numFmtId="4" fontId="63" fillId="25" borderId="27" xfId="0" applyNumberFormat="1" applyFont="1" applyFill="1" applyBorder="1" applyAlignment="1" applyProtection="1">
      <alignment horizontal="center" vertical="center"/>
      <protection locked="0"/>
    </xf>
    <xf numFmtId="44" fontId="56" fillId="32" borderId="46" xfId="31" applyNumberFormat="1" applyFont="1" applyFill="1" applyBorder="1" applyAlignment="1" applyProtection="1">
      <alignment horizontal="left" vertical="center" wrapText="1"/>
      <protection locked="0"/>
    </xf>
    <xf numFmtId="44" fontId="56" fillId="28" borderId="46" xfId="31" applyNumberFormat="1" applyFont="1" applyFill="1" applyBorder="1" applyAlignment="1" applyProtection="1">
      <alignment horizontal="left" vertical="center" wrapText="1"/>
      <protection locked="0"/>
    </xf>
    <xf numFmtId="44" fontId="56" fillId="28" borderId="47" xfId="31" applyNumberFormat="1" applyFont="1" applyFill="1" applyBorder="1" applyAlignment="1" applyProtection="1">
      <alignment horizontal="left" vertical="center" wrapText="1"/>
      <protection locked="0"/>
    </xf>
    <xf numFmtId="44" fontId="56" fillId="28" borderId="48" xfId="31" applyNumberFormat="1" applyFont="1" applyFill="1" applyBorder="1" applyAlignment="1" applyProtection="1">
      <alignment horizontal="left" vertical="center" wrapText="1"/>
      <protection locked="0"/>
    </xf>
    <xf numFmtId="4" fontId="53" fillId="0" borderId="49" xfId="31" applyNumberFormat="1" applyFont="1" applyFill="1" applyBorder="1" applyAlignment="1" applyProtection="1">
      <alignment horizontal="center" vertical="center"/>
      <protection locked="0"/>
    </xf>
    <xf numFmtId="4" fontId="53" fillId="25" borderId="50" xfId="31" applyNumberFormat="1" applyFont="1" applyFill="1" applyBorder="1" applyAlignment="1" applyProtection="1">
      <alignment horizontal="center" vertical="center"/>
      <protection locked="0"/>
    </xf>
    <xf numFmtId="4" fontId="53" fillId="25" borderId="19" xfId="31" applyNumberFormat="1" applyFont="1" applyFill="1" applyBorder="1" applyAlignment="1" applyProtection="1">
      <alignment horizontal="center" vertical="center"/>
      <protection locked="0"/>
    </xf>
    <xf numFmtId="4" fontId="53" fillId="25" borderId="51" xfId="31" applyNumberFormat="1" applyFont="1" applyFill="1" applyBorder="1" applyAlignment="1" applyProtection="1">
      <alignment horizontal="center" vertical="center"/>
      <protection locked="0"/>
    </xf>
    <xf numFmtId="3" fontId="53" fillId="25" borderId="39" xfId="31" applyNumberFormat="1" applyFont="1" applyFill="1" applyBorder="1" applyAlignment="1" applyProtection="1">
      <alignment horizontal="center" vertical="center"/>
      <protection locked="0"/>
    </xf>
    <xf numFmtId="3" fontId="53" fillId="25" borderId="40" xfId="31" applyNumberFormat="1" applyFont="1" applyFill="1" applyBorder="1" applyAlignment="1" applyProtection="1">
      <alignment horizontal="center" vertical="center"/>
      <protection locked="0"/>
    </xf>
    <xf numFmtId="14" fontId="67" fillId="31" borderId="24" xfId="31" applyNumberFormat="1" applyFont="1" applyFill="1" applyBorder="1" applyAlignment="1" applyProtection="1">
      <alignment horizontal="center" vertical="center"/>
      <protection locked="0"/>
    </xf>
    <xf numFmtId="44" fontId="64" fillId="29" borderId="55" xfId="31" applyNumberFormat="1" applyFont="1" applyFill="1" applyBorder="1" applyAlignment="1" applyProtection="1">
      <alignment horizontal="left" vertical="center" wrapText="1"/>
    </xf>
    <xf numFmtId="0" fontId="72" fillId="29" borderId="55" xfId="31" applyFont="1" applyFill="1" applyBorder="1" applyAlignment="1" applyProtection="1">
      <alignment horizontal="center" vertical="center" wrapText="1"/>
    </xf>
    <xf numFmtId="44" fontId="55" fillId="34" borderId="55" xfId="31" applyNumberFormat="1" applyFont="1" applyFill="1" applyBorder="1" applyAlignment="1" applyProtection="1">
      <alignment horizontal="center" vertical="center" wrapText="1"/>
    </xf>
    <xf numFmtId="0" fontId="16" fillId="29" borderId="57" xfId="31" applyNumberFormat="1" applyFont="1" applyFill="1" applyBorder="1" applyAlignment="1" applyProtection="1">
      <alignment horizontal="center" vertical="center"/>
    </xf>
    <xf numFmtId="0" fontId="74" fillId="42" borderId="6" xfId="0" applyFont="1" applyFill="1" applyBorder="1" applyAlignment="1" applyProtection="1">
      <alignment vertical="center" wrapText="1"/>
    </xf>
    <xf numFmtId="0" fontId="74" fillId="42" borderId="0" xfId="0" applyFont="1" applyFill="1" applyBorder="1" applyAlignment="1" applyProtection="1">
      <alignment horizontal="left" vertical="center" wrapText="1"/>
    </xf>
    <xf numFmtId="0" fontId="75" fillId="42" borderId="67" xfId="0" applyFont="1" applyFill="1" applyBorder="1" applyAlignment="1" applyProtection="1">
      <alignment horizontal="center" vertical="center" wrapText="1"/>
    </xf>
    <xf numFmtId="0" fontId="74" fillId="42" borderId="0" xfId="0" applyFont="1" applyFill="1" applyBorder="1" applyAlignment="1" applyProtection="1">
      <alignment vertical="center" wrapText="1"/>
    </xf>
    <xf numFmtId="0" fontId="76" fillId="0" borderId="0" xfId="0" applyFont="1" applyProtection="1">
      <protection locked="0"/>
    </xf>
    <xf numFmtId="14" fontId="76" fillId="0" borderId="0" xfId="0" applyNumberFormat="1" applyFont="1" applyAlignment="1" applyProtection="1">
      <alignment horizontal="center"/>
      <protection locked="0"/>
    </xf>
    <xf numFmtId="49" fontId="76" fillId="0" borderId="0" xfId="0" applyNumberFormat="1" applyFont="1" applyAlignment="1" applyProtection="1">
      <alignment horizontal="left"/>
      <protection locked="0"/>
    </xf>
    <xf numFmtId="0" fontId="21" fillId="0" borderId="58" xfId="31" applyFont="1" applyBorder="1" applyAlignment="1" applyProtection="1">
      <alignment horizontal="left" vertical="center"/>
    </xf>
    <xf numFmtId="0" fontId="21" fillId="0" borderId="10" xfId="31" applyFont="1" applyBorder="1" applyAlignment="1" applyProtection="1">
      <alignment horizontal="left" vertical="center"/>
    </xf>
    <xf numFmtId="0" fontId="21" fillId="0" borderId="40" xfId="31" applyFont="1" applyBorder="1" applyAlignment="1" applyProtection="1">
      <alignment horizontal="left" vertical="center"/>
    </xf>
    <xf numFmtId="0" fontId="1" fillId="31" borderId="66" xfId="31" applyFill="1" applyBorder="1" applyAlignment="1" applyProtection="1">
      <alignment horizontal="center"/>
    </xf>
    <xf numFmtId="0" fontId="1" fillId="31" borderId="0" xfId="31" applyFill="1" applyBorder="1" applyAlignment="1" applyProtection="1">
      <alignment horizontal="center"/>
    </xf>
    <xf numFmtId="0" fontId="1" fillId="31" borderId="72" xfId="31" applyFill="1" applyBorder="1" applyAlignment="1" applyProtection="1">
      <alignment horizontal="center"/>
    </xf>
    <xf numFmtId="0" fontId="1" fillId="31" borderId="6" xfId="31" applyFill="1" applyBorder="1" applyAlignment="1" applyProtection="1">
      <alignment horizontal="center"/>
    </xf>
    <xf numFmtId="44" fontId="66" fillId="0" borderId="19" xfId="31" applyNumberFormat="1" applyFont="1" applyFill="1" applyBorder="1" applyAlignment="1" applyProtection="1">
      <alignment horizontal="center" vertical="center"/>
    </xf>
    <xf numFmtId="44" fontId="66" fillId="0" borderId="100" xfId="31" applyNumberFormat="1" applyFont="1" applyFill="1" applyBorder="1" applyAlignment="1" applyProtection="1">
      <alignment horizontal="center" vertical="center"/>
    </xf>
    <xf numFmtId="0" fontId="57" fillId="31" borderId="56" xfId="31" applyFont="1" applyFill="1" applyBorder="1" applyAlignment="1" applyProtection="1">
      <alignment horizontal="center" vertical="center"/>
    </xf>
    <xf numFmtId="0" fontId="58" fillId="31" borderId="64" xfId="31" applyFont="1" applyFill="1" applyBorder="1" applyAlignment="1" applyProtection="1">
      <alignment horizontal="center" vertical="center"/>
    </xf>
    <xf numFmtId="0" fontId="47" fillId="0" borderId="30" xfId="0" applyFont="1" applyBorder="1" applyAlignment="1" applyProtection="1">
      <alignment horizontal="center" vertical="center" wrapText="1"/>
    </xf>
    <xf numFmtId="0" fontId="52" fillId="29" borderId="107" xfId="0" applyFont="1" applyFill="1" applyBorder="1" applyAlignment="1" applyProtection="1">
      <alignment horizontal="center" vertical="center"/>
    </xf>
    <xf numFmtId="0" fontId="52" fillId="29" borderId="108" xfId="0" applyFont="1" applyFill="1" applyBorder="1" applyAlignment="1" applyProtection="1">
      <alignment horizontal="center" vertical="center"/>
    </xf>
    <xf numFmtId="0" fontId="52" fillId="29" borderId="109" xfId="0" applyFont="1" applyFill="1" applyBorder="1" applyAlignment="1" applyProtection="1">
      <alignment horizontal="center" vertical="center"/>
    </xf>
    <xf numFmtId="0" fontId="1" fillId="28" borderId="110" xfId="31" applyFont="1" applyFill="1" applyBorder="1" applyAlignment="1" applyProtection="1">
      <alignment horizontal="left" vertical="center" wrapText="1"/>
    </xf>
    <xf numFmtId="0" fontId="1" fillId="28" borderId="111" xfId="31" applyFont="1" applyFill="1" applyBorder="1" applyAlignment="1" applyProtection="1">
      <alignment horizontal="left" vertical="center" wrapText="1"/>
    </xf>
    <xf numFmtId="0" fontId="1" fillId="28" borderId="112" xfId="31" applyFont="1" applyFill="1" applyBorder="1" applyAlignment="1" applyProtection="1">
      <alignment horizontal="left" vertical="center" wrapText="1"/>
    </xf>
    <xf numFmtId="0" fontId="39" fillId="0" borderId="17" xfId="31" applyFont="1" applyFill="1" applyBorder="1" applyAlignment="1" applyProtection="1">
      <alignment horizontal="center"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24" fillId="29" borderId="13" xfId="31" applyFont="1" applyFill="1" applyBorder="1" applyAlignment="1" applyProtection="1">
      <alignment horizontal="center" vertical="center" textRotation="90" wrapText="1"/>
    </xf>
    <xf numFmtId="0" fontId="24" fillId="29" borderId="66" xfId="31" applyFont="1" applyFill="1" applyBorder="1" applyAlignment="1" applyProtection="1">
      <alignment horizontal="center" vertical="center" textRotation="90" wrapText="1"/>
    </xf>
    <xf numFmtId="0" fontId="24" fillId="29" borderId="72" xfId="31" applyFont="1" applyFill="1" applyBorder="1" applyAlignment="1" applyProtection="1">
      <alignment horizontal="center" vertical="center" textRotation="90" wrapText="1"/>
    </xf>
    <xf numFmtId="0" fontId="24" fillId="0" borderId="13" xfId="31" applyFont="1" applyFill="1" applyBorder="1" applyAlignment="1" applyProtection="1">
      <alignment horizontal="center" vertical="center" textRotation="90" wrapText="1"/>
    </xf>
    <xf numFmtId="0" fontId="24" fillId="0" borderId="66" xfId="31" applyFont="1" applyFill="1" applyBorder="1" applyAlignment="1" applyProtection="1">
      <alignment horizontal="center" vertical="center" textRotation="90" wrapText="1"/>
    </xf>
    <xf numFmtId="0" fontId="24" fillId="0" borderId="72" xfId="31" applyFont="1" applyFill="1" applyBorder="1" applyAlignment="1" applyProtection="1">
      <alignment horizontal="center" vertical="center" textRotation="90" wrapText="1"/>
    </xf>
    <xf numFmtId="0" fontId="1" fillId="33" borderId="81" xfId="31" applyFont="1" applyFill="1" applyBorder="1" applyAlignment="1" applyProtection="1">
      <alignment horizontal="left" vertical="center" wrapText="1"/>
    </xf>
    <xf numFmtId="0" fontId="1" fillId="33" borderId="39" xfId="31" applyFont="1" applyFill="1" applyBorder="1" applyAlignment="1" applyProtection="1">
      <alignment horizontal="left" vertical="center" wrapText="1"/>
    </xf>
    <xf numFmtId="0" fontId="1" fillId="33" borderId="82" xfId="31" applyFont="1" applyFill="1" applyBorder="1" applyAlignment="1" applyProtection="1">
      <alignment horizontal="left" vertical="center" wrapText="1"/>
    </xf>
    <xf numFmtId="0" fontId="19" fillId="0" borderId="17" xfId="31" applyFont="1" applyFill="1" applyBorder="1" applyAlignment="1" applyProtection="1">
      <alignment horizontal="center" vertical="center" textRotation="90" wrapText="1"/>
    </xf>
    <xf numFmtId="0" fontId="19" fillId="0" borderId="57" xfId="31" applyFont="1" applyFill="1" applyBorder="1" applyAlignment="1" applyProtection="1">
      <alignment horizontal="center" vertical="center" textRotation="90" wrapText="1"/>
    </xf>
    <xf numFmtId="0" fontId="1" fillId="32" borderId="95" xfId="31" applyFont="1" applyFill="1" applyBorder="1" applyAlignment="1" applyProtection="1">
      <alignment horizontal="left" vertical="center" wrapText="1"/>
    </xf>
    <xf numFmtId="0" fontId="1" fillId="32" borderId="96" xfId="31" applyFont="1" applyFill="1" applyBorder="1" applyAlignment="1" applyProtection="1">
      <alignment horizontal="left" vertical="center" wrapText="1"/>
    </xf>
    <xf numFmtId="0" fontId="1" fillId="28" borderId="104" xfId="31" applyFont="1" applyFill="1" applyBorder="1" applyAlignment="1" applyProtection="1">
      <alignment horizontal="left" vertical="center" wrapText="1"/>
    </xf>
    <xf numFmtId="0" fontId="1" fillId="28" borderId="105" xfId="31" applyFont="1" applyFill="1" applyBorder="1" applyAlignment="1" applyProtection="1">
      <alignment horizontal="left" vertical="center" wrapText="1"/>
    </xf>
    <xf numFmtId="0" fontId="1" fillId="28" borderId="106" xfId="31" applyFont="1" applyFill="1" applyBorder="1" applyAlignment="1" applyProtection="1">
      <alignment horizontal="left" vertical="center" wrapText="1"/>
    </xf>
    <xf numFmtId="0" fontId="1" fillId="28" borderId="101" xfId="31" applyFont="1" applyFill="1" applyBorder="1" applyAlignment="1" applyProtection="1">
      <alignment horizontal="left" vertical="center" wrapText="1"/>
    </xf>
    <xf numFmtId="0" fontId="1" fillId="28" borderId="102" xfId="31" applyFont="1" applyFill="1" applyBorder="1" applyAlignment="1" applyProtection="1">
      <alignment horizontal="left" vertical="center" wrapText="1"/>
    </xf>
    <xf numFmtId="0" fontId="1" fillId="28" borderId="103" xfId="31" applyFont="1" applyFill="1" applyBorder="1" applyAlignment="1" applyProtection="1">
      <alignment horizontal="left" vertical="center" wrapText="1"/>
    </xf>
    <xf numFmtId="0" fontId="1" fillId="33" borderId="83" xfId="31" applyFont="1" applyFill="1" applyBorder="1" applyAlignment="1" applyProtection="1">
      <alignment horizontal="left" vertical="center" wrapText="1"/>
    </xf>
    <xf numFmtId="0" fontId="1" fillId="33" borderId="84" xfId="31" applyFont="1" applyFill="1" applyBorder="1" applyAlignment="1" applyProtection="1">
      <alignment horizontal="left" vertical="center" wrapText="1"/>
    </xf>
    <xf numFmtId="0" fontId="1" fillId="33" borderId="85" xfId="31" applyFont="1" applyFill="1" applyBorder="1" applyAlignment="1" applyProtection="1">
      <alignment horizontal="left" vertical="center" wrapText="1"/>
    </xf>
    <xf numFmtId="49" fontId="67" fillId="31" borderId="0" xfId="31" applyNumberFormat="1" applyFont="1" applyFill="1" applyBorder="1" applyAlignment="1" applyProtection="1">
      <alignment horizontal="center" vertical="center" wrapText="1" shrinkToFit="1"/>
    </xf>
    <xf numFmtId="49" fontId="67" fillId="31" borderId="67" xfId="31" applyNumberFormat="1" applyFont="1" applyFill="1" applyBorder="1" applyAlignment="1" applyProtection="1">
      <alignment horizontal="center" vertical="center" wrapText="1" shrinkToFit="1"/>
    </xf>
    <xf numFmtId="49" fontId="1" fillId="29" borderId="57" xfId="31" applyNumberFormat="1" applyFont="1" applyFill="1" applyBorder="1" applyAlignment="1" applyProtection="1">
      <alignment horizontal="center" vertical="center"/>
    </xf>
    <xf numFmtId="49" fontId="1" fillId="29" borderId="64" xfId="31" applyNumberFormat="1" applyFont="1" applyFill="1" applyBorder="1" applyAlignment="1" applyProtection="1">
      <alignment horizontal="center" vertical="center"/>
    </xf>
    <xf numFmtId="44" fontId="66" fillId="25" borderId="19" xfId="31" applyNumberFormat="1" applyFont="1" applyFill="1" applyBorder="1" applyAlignment="1" applyProtection="1">
      <alignment horizontal="center" vertical="center"/>
    </xf>
    <xf numFmtId="44" fontId="66" fillId="25" borderId="100" xfId="31" applyNumberFormat="1" applyFont="1" applyFill="1" applyBorder="1" applyAlignment="1" applyProtection="1">
      <alignment horizontal="center" vertical="center"/>
    </xf>
    <xf numFmtId="3" fontId="53" fillId="28" borderId="86" xfId="31" applyNumberFormat="1" applyFont="1" applyFill="1" applyBorder="1" applyAlignment="1" applyProtection="1">
      <alignment horizontal="center" vertical="center"/>
    </xf>
    <xf numFmtId="3" fontId="53" fillId="28" borderId="87" xfId="31" applyNumberFormat="1" applyFont="1" applyFill="1" applyBorder="1" applyAlignment="1" applyProtection="1">
      <alignment horizontal="center" vertical="center"/>
    </xf>
    <xf numFmtId="0" fontId="65" fillId="41" borderId="88" xfId="0" applyFont="1" applyFill="1" applyBorder="1" applyAlignment="1" applyProtection="1">
      <alignment horizontal="center"/>
    </xf>
    <xf numFmtId="0" fontId="65" fillId="41" borderId="89" xfId="0" applyFont="1" applyFill="1" applyBorder="1" applyAlignment="1" applyProtection="1">
      <alignment horizontal="center"/>
    </xf>
    <xf numFmtId="0" fontId="65" fillId="41" borderId="72" xfId="0" applyFont="1" applyFill="1" applyBorder="1" applyAlignment="1" applyProtection="1">
      <alignment horizontal="center"/>
    </xf>
    <xf numFmtId="0" fontId="65" fillId="41" borderId="24" xfId="0" applyFont="1" applyFill="1" applyBorder="1" applyAlignment="1" applyProtection="1">
      <alignment horizontal="center"/>
    </xf>
    <xf numFmtId="0" fontId="20" fillId="28" borderId="13" xfId="31" applyFont="1" applyFill="1" applyBorder="1" applyAlignment="1" applyProtection="1">
      <alignment horizontal="center" vertical="center"/>
    </xf>
    <xf numFmtId="0" fontId="20" fillId="28" borderId="65" xfId="31" applyFont="1" applyFill="1" applyBorder="1" applyAlignment="1" applyProtection="1">
      <alignment horizontal="center" vertical="center"/>
    </xf>
    <xf numFmtId="0" fontId="20" fillId="28" borderId="98" xfId="31" applyFont="1" applyFill="1" applyBorder="1" applyAlignment="1" applyProtection="1">
      <alignment horizontal="center" vertical="center"/>
    </xf>
    <xf numFmtId="0" fontId="20" fillId="28" borderId="99" xfId="31" applyFont="1" applyFill="1" applyBorder="1" applyAlignment="1" applyProtection="1">
      <alignment horizontal="center" vertical="center"/>
    </xf>
    <xf numFmtId="0" fontId="1" fillId="26" borderId="86" xfId="31" applyFont="1" applyFill="1" applyBorder="1" applyAlignment="1" applyProtection="1">
      <alignment horizontal="left" vertical="center"/>
    </xf>
    <xf numFmtId="0" fontId="1" fillId="26" borderId="10" xfId="31" applyFont="1" applyFill="1" applyBorder="1" applyAlignment="1" applyProtection="1">
      <alignment horizontal="left" vertical="center"/>
    </xf>
    <xf numFmtId="0" fontId="1" fillId="26" borderId="87" xfId="31" applyFont="1" applyFill="1" applyBorder="1" applyAlignment="1" applyProtection="1">
      <alignment horizontal="left" vertical="center"/>
    </xf>
    <xf numFmtId="4" fontId="53" fillId="28" borderId="86" xfId="31" applyNumberFormat="1" applyFont="1" applyFill="1" applyBorder="1" applyAlignment="1" applyProtection="1">
      <alignment horizontal="center" vertical="center"/>
    </xf>
    <xf numFmtId="4" fontId="53" fillId="28" borderId="87" xfId="31" applyNumberFormat="1" applyFont="1" applyFill="1" applyBorder="1" applyAlignment="1" applyProtection="1">
      <alignment horizontal="center" vertical="center"/>
    </xf>
    <xf numFmtId="0" fontId="41" fillId="24" borderId="68" xfId="31" applyFont="1" applyFill="1" applyBorder="1" applyAlignment="1" applyProtection="1">
      <alignment horizontal="center" vertical="center" wrapText="1"/>
    </xf>
    <xf numFmtId="0" fontId="41" fillId="24" borderId="71" xfId="31" applyFont="1" applyFill="1" applyBorder="1" applyAlignment="1" applyProtection="1">
      <alignment horizontal="center" vertical="center" wrapText="1"/>
    </xf>
    <xf numFmtId="0" fontId="41" fillId="24" borderId="70" xfId="31" applyFont="1" applyFill="1" applyBorder="1" applyAlignment="1" applyProtection="1">
      <alignment horizontal="center" vertical="center" wrapText="1"/>
    </xf>
    <xf numFmtId="0" fontId="20" fillId="0" borderId="68" xfId="31" applyFont="1" applyFill="1" applyBorder="1" applyAlignment="1" applyProtection="1">
      <alignment horizontal="center" vertical="center" wrapText="1"/>
    </xf>
    <xf numFmtId="0" fontId="20" fillId="0" borderId="69" xfId="31" applyFont="1" applyFill="1" applyBorder="1" applyAlignment="1" applyProtection="1">
      <alignment horizontal="center" vertical="center" wrapText="1"/>
    </xf>
    <xf numFmtId="164" fontId="70" fillId="38" borderId="18" xfId="31" applyNumberFormat="1" applyFont="1" applyFill="1" applyBorder="1" applyAlignment="1" applyProtection="1">
      <alignment horizontal="center" vertical="center"/>
    </xf>
    <xf numFmtId="164" fontId="70" fillId="38" borderId="100" xfId="31" applyNumberFormat="1" applyFont="1" applyFill="1" applyBorder="1" applyAlignment="1" applyProtection="1">
      <alignment horizontal="center" vertical="center"/>
    </xf>
    <xf numFmtId="0" fontId="38" fillId="31" borderId="17" xfId="3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20" fillId="0" borderId="71" xfId="31" applyFont="1" applyFill="1" applyBorder="1" applyAlignment="1" applyProtection="1">
      <alignment horizontal="center" vertical="center" wrapText="1"/>
    </xf>
    <xf numFmtId="0" fontId="20" fillId="0" borderId="70" xfId="31" applyFont="1" applyFill="1" applyBorder="1" applyAlignment="1" applyProtection="1">
      <alignment horizontal="center" vertical="center" wrapText="1"/>
    </xf>
    <xf numFmtId="0" fontId="20" fillId="30" borderId="13" xfId="31" applyFont="1" applyFill="1" applyBorder="1" applyAlignment="1" applyProtection="1">
      <alignment horizontal="center" vertical="center"/>
    </xf>
    <xf numFmtId="0" fontId="20" fillId="30" borderId="17" xfId="31" applyFont="1" applyFill="1" applyBorder="1" applyAlignment="1" applyProtection="1">
      <alignment horizontal="center" vertical="center"/>
    </xf>
    <xf numFmtId="0" fontId="20" fillId="30" borderId="65" xfId="31" applyFont="1" applyFill="1" applyBorder="1" applyAlignment="1" applyProtection="1">
      <alignment horizontal="center" vertical="center"/>
    </xf>
    <xf numFmtId="0" fontId="47" fillId="0" borderId="29" xfId="0" applyFont="1" applyBorder="1" applyAlignment="1" applyProtection="1">
      <alignment horizontal="center" vertical="center" wrapText="1"/>
    </xf>
    <xf numFmtId="0" fontId="47" fillId="0" borderId="29" xfId="0" applyFont="1" applyBorder="1" applyAlignment="1" applyProtection="1">
      <alignment horizontal="center" vertical="center"/>
    </xf>
    <xf numFmtId="164" fontId="70" fillId="38" borderId="17" xfId="31" applyNumberFormat="1" applyFont="1" applyFill="1" applyBorder="1" applyAlignment="1" applyProtection="1">
      <alignment horizontal="center" vertical="center"/>
    </xf>
    <xf numFmtId="164" fontId="70" fillId="38" borderId="6" xfId="31" applyNumberFormat="1" applyFont="1" applyFill="1" applyBorder="1" applyAlignment="1" applyProtection="1">
      <alignment horizontal="center" vertical="center"/>
    </xf>
    <xf numFmtId="0" fontId="41" fillId="25" borderId="68" xfId="31" applyFont="1" applyFill="1" applyBorder="1" applyAlignment="1" applyProtection="1">
      <alignment horizontal="center" vertical="center" wrapText="1"/>
    </xf>
    <xf numFmtId="0" fontId="41" fillId="25" borderId="70" xfId="31" applyFont="1" applyFill="1" applyBorder="1" applyAlignment="1" applyProtection="1">
      <alignment horizontal="center" vertical="center" wrapText="1"/>
    </xf>
    <xf numFmtId="0" fontId="1" fillId="30" borderId="90" xfId="31" applyFont="1" applyFill="1" applyBorder="1" applyAlignment="1" applyProtection="1">
      <alignment horizontal="left" vertical="center"/>
    </xf>
    <xf numFmtId="0" fontId="1" fillId="30" borderId="91" xfId="31" applyFont="1" applyFill="1" applyBorder="1" applyAlignment="1" applyProtection="1">
      <alignment horizontal="left" vertical="center"/>
    </xf>
    <xf numFmtId="0" fontId="1" fillId="30" borderId="92" xfId="31" applyFont="1" applyFill="1" applyBorder="1" applyAlignment="1" applyProtection="1">
      <alignment horizontal="left" vertical="center"/>
    </xf>
    <xf numFmtId="44" fontId="26" fillId="0" borderId="0" xfId="31" applyNumberFormat="1" applyFont="1" applyFill="1" applyBorder="1" applyAlignment="1" applyProtection="1">
      <alignment horizontal="center" vertical="center"/>
    </xf>
    <xf numFmtId="44" fontId="29" fillId="0" borderId="0" xfId="31" applyNumberFormat="1" applyFont="1" applyFill="1" applyBorder="1" applyAlignment="1" applyProtection="1">
      <alignment horizontal="center" vertical="center"/>
    </xf>
    <xf numFmtId="0" fontId="1" fillId="40" borderId="56" xfId="31" applyFill="1" applyBorder="1" applyAlignment="1" applyProtection="1">
      <alignment horizontal="center"/>
    </xf>
    <xf numFmtId="0" fontId="1" fillId="40" borderId="57" xfId="31" applyFill="1" applyBorder="1" applyAlignment="1" applyProtection="1">
      <alignment horizontal="center"/>
    </xf>
    <xf numFmtId="0" fontId="1" fillId="40" borderId="64" xfId="31" applyFill="1" applyBorder="1" applyAlignment="1" applyProtection="1">
      <alignment horizontal="center"/>
    </xf>
    <xf numFmtId="4" fontId="43" fillId="33" borderId="54" xfId="0" applyNumberFormat="1" applyFont="1" applyFill="1" applyBorder="1" applyAlignment="1" applyProtection="1">
      <alignment horizontal="center" vertical="center"/>
    </xf>
    <xf numFmtId="4" fontId="43" fillId="33" borderId="52" xfId="0" applyNumberFormat="1" applyFont="1" applyFill="1" applyBorder="1" applyAlignment="1" applyProtection="1">
      <alignment horizontal="center" vertical="center"/>
    </xf>
    <xf numFmtId="0" fontId="20" fillId="25" borderId="68" xfId="31" applyFont="1" applyFill="1" applyBorder="1" applyAlignment="1" applyProtection="1">
      <alignment horizontal="center" vertical="center" wrapText="1"/>
    </xf>
    <xf numFmtId="0" fontId="20" fillId="25" borderId="70" xfId="31" applyFont="1" applyFill="1" applyBorder="1" applyAlignment="1" applyProtection="1">
      <alignment horizontal="center" vertical="center" wrapText="1"/>
    </xf>
    <xf numFmtId="0" fontId="1" fillId="25" borderId="95" xfId="31" applyFont="1" applyFill="1" applyBorder="1" applyAlignment="1" applyProtection="1">
      <alignment horizontal="left" vertical="top" wrapText="1"/>
    </xf>
    <xf numFmtId="0" fontId="1" fillId="25" borderId="96" xfId="31" applyFont="1" applyFill="1" applyBorder="1" applyAlignment="1" applyProtection="1">
      <alignment horizontal="left" vertical="top" wrapText="1"/>
    </xf>
    <xf numFmtId="0" fontId="1" fillId="25" borderId="97" xfId="31" applyFont="1" applyFill="1" applyBorder="1" applyAlignment="1" applyProtection="1">
      <alignment horizontal="left" vertical="top" wrapText="1"/>
    </xf>
    <xf numFmtId="0" fontId="34" fillId="30" borderId="66" xfId="31" applyFont="1" applyFill="1" applyBorder="1" applyAlignment="1" applyProtection="1">
      <alignment horizontal="center" vertical="center"/>
    </xf>
    <xf numFmtId="0" fontId="34" fillId="30" borderId="0" xfId="31" applyFont="1" applyFill="1" applyBorder="1" applyAlignment="1" applyProtection="1">
      <alignment horizontal="center" vertical="center"/>
    </xf>
    <xf numFmtId="0" fontId="34" fillId="30" borderId="67" xfId="31" applyFont="1" applyFill="1" applyBorder="1" applyAlignment="1" applyProtection="1">
      <alignment horizontal="center" vertical="center"/>
    </xf>
    <xf numFmtId="0" fontId="34" fillId="30" borderId="72" xfId="31" applyFont="1" applyFill="1" applyBorder="1" applyAlignment="1" applyProtection="1">
      <alignment horizontal="center" vertical="center"/>
    </xf>
    <xf numFmtId="0" fontId="34" fillId="30" borderId="6" xfId="31" applyFont="1" applyFill="1" applyBorder="1" applyAlignment="1" applyProtection="1">
      <alignment horizontal="center" vertical="center"/>
    </xf>
    <xf numFmtId="0" fontId="34" fillId="30" borderId="24" xfId="31" applyFont="1" applyFill="1" applyBorder="1" applyAlignment="1" applyProtection="1">
      <alignment horizontal="center" vertical="center"/>
    </xf>
    <xf numFmtId="0" fontId="47" fillId="0" borderId="28" xfId="0" applyFont="1" applyBorder="1" applyAlignment="1" applyProtection="1">
      <alignment horizontal="center" vertical="center" wrapText="1"/>
    </xf>
    <xf numFmtId="0" fontId="19" fillId="0" borderId="0" xfId="31" applyFont="1" applyBorder="1" applyAlignment="1" applyProtection="1">
      <alignment horizontal="center" vertical="center"/>
    </xf>
    <xf numFmtId="0" fontId="20" fillId="0" borderId="12" xfId="31" applyFont="1" applyBorder="1" applyAlignment="1" applyProtection="1">
      <alignment horizontal="left"/>
    </xf>
    <xf numFmtId="4" fontId="53" fillId="28" borderId="93" xfId="31" applyNumberFormat="1" applyFont="1" applyFill="1" applyBorder="1" applyAlignment="1" applyProtection="1">
      <alignment horizontal="center" vertical="center"/>
    </xf>
    <xf numFmtId="4" fontId="53" fillId="28" borderId="94" xfId="31" applyNumberFormat="1" applyFont="1" applyFill="1" applyBorder="1" applyAlignment="1" applyProtection="1">
      <alignment horizontal="center" vertical="center"/>
    </xf>
    <xf numFmtId="0" fontId="21" fillId="30" borderId="13" xfId="31" applyFont="1" applyFill="1" applyBorder="1" applyAlignment="1" applyProtection="1">
      <alignment horizontal="center" vertical="center"/>
    </xf>
    <xf numFmtId="0" fontId="21" fillId="30" borderId="17" xfId="31" applyFont="1" applyFill="1" applyBorder="1" applyAlignment="1" applyProtection="1">
      <alignment horizontal="center" vertical="center"/>
    </xf>
    <xf numFmtId="0" fontId="21" fillId="30" borderId="65" xfId="31" applyFont="1" applyFill="1" applyBorder="1" applyAlignment="1" applyProtection="1">
      <alignment horizontal="center" vertical="center"/>
    </xf>
    <xf numFmtId="0" fontId="53" fillId="25" borderId="95" xfId="31" applyFont="1" applyFill="1" applyBorder="1" applyAlignment="1" applyProtection="1">
      <alignment horizontal="left" vertical="center" wrapText="1"/>
    </xf>
    <xf numFmtId="0" fontId="53" fillId="25" borderId="96" xfId="31" applyFont="1" applyFill="1" applyBorder="1" applyAlignment="1" applyProtection="1">
      <alignment horizontal="left" vertical="center" wrapText="1"/>
    </xf>
    <xf numFmtId="0" fontId="53" fillId="25" borderId="97" xfId="31" applyFont="1" applyFill="1" applyBorder="1" applyAlignment="1" applyProtection="1">
      <alignment horizontal="left" vertical="center" wrapText="1"/>
    </xf>
    <xf numFmtId="0" fontId="16" fillId="28" borderId="65" xfId="31" applyFont="1" applyFill="1" applyBorder="1" applyAlignment="1" applyProtection="1">
      <alignment horizontal="center" vertical="center"/>
    </xf>
    <xf numFmtId="0" fontId="16" fillId="28" borderId="98" xfId="31" applyFont="1" applyFill="1" applyBorder="1" applyAlignment="1" applyProtection="1">
      <alignment horizontal="center" vertical="center"/>
    </xf>
    <xf numFmtId="0" fontId="16" fillId="28" borderId="99" xfId="31" applyFont="1" applyFill="1" applyBorder="1" applyAlignment="1" applyProtection="1">
      <alignment horizontal="center" vertical="center"/>
    </xf>
    <xf numFmtId="0" fontId="71" fillId="0" borderId="58" xfId="22" applyFont="1" applyBorder="1" applyAlignment="1" applyProtection="1">
      <alignment horizontal="center" vertical="center"/>
      <protection locked="0"/>
    </xf>
    <xf numFmtId="0" fontId="71" fillId="0" borderId="10" xfId="22" applyFont="1" applyBorder="1" applyAlignment="1" applyProtection="1">
      <alignment horizontal="center" vertical="center"/>
      <protection locked="0"/>
    </xf>
    <xf numFmtId="49" fontId="20" fillId="0" borderId="58" xfId="31" applyNumberFormat="1" applyFont="1" applyBorder="1" applyAlignment="1" applyProtection="1">
      <alignment horizontal="left" vertical="center"/>
      <protection locked="0"/>
    </xf>
    <xf numFmtId="49" fontId="20" fillId="0" borderId="10" xfId="31" applyNumberFormat="1" applyFont="1" applyBorder="1" applyAlignment="1" applyProtection="1">
      <alignment horizontal="left" vertical="center"/>
      <protection locked="0"/>
    </xf>
    <xf numFmtId="0" fontId="20" fillId="0" borderId="58" xfId="31" applyFont="1" applyBorder="1" applyAlignment="1" applyProtection="1">
      <alignment horizontal="left" vertical="center"/>
      <protection locked="0"/>
    </xf>
    <xf numFmtId="0" fontId="20" fillId="0" borderId="10" xfId="31" applyFont="1" applyBorder="1" applyAlignment="1" applyProtection="1">
      <alignment horizontal="left" vertical="center"/>
      <protection locked="0"/>
    </xf>
    <xf numFmtId="0" fontId="51" fillId="28" borderId="73" xfId="31" applyFont="1" applyFill="1" applyBorder="1" applyAlignment="1" applyProtection="1">
      <alignment horizontal="center" vertical="center" wrapText="1"/>
    </xf>
    <xf numFmtId="0" fontId="51" fillId="28" borderId="74" xfId="31" applyFont="1" applyFill="1" applyBorder="1" applyAlignment="1" applyProtection="1">
      <alignment horizontal="center" vertical="center" wrapText="1"/>
    </xf>
    <xf numFmtId="0" fontId="51" fillId="28" borderId="75" xfId="31" applyFont="1" applyFill="1" applyBorder="1" applyAlignment="1" applyProtection="1">
      <alignment horizontal="center" vertical="center" wrapText="1"/>
    </xf>
    <xf numFmtId="0" fontId="51" fillId="28" borderId="76" xfId="31" applyFont="1" applyFill="1" applyBorder="1" applyAlignment="1" applyProtection="1">
      <alignment horizontal="center" vertical="center" wrapText="1"/>
    </xf>
    <xf numFmtId="0" fontId="51" fillId="28" borderId="0" xfId="31" applyFont="1" applyFill="1" applyBorder="1" applyAlignment="1" applyProtection="1">
      <alignment horizontal="center" vertical="center" wrapText="1"/>
    </xf>
    <xf numFmtId="0" fontId="51" fillId="28" borderId="77" xfId="31" applyFont="1" applyFill="1" applyBorder="1" applyAlignment="1" applyProtection="1">
      <alignment horizontal="center" vertical="center" wrapText="1"/>
    </xf>
    <xf numFmtId="0" fontId="51" fillId="28" borderId="78" xfId="31" applyFont="1" applyFill="1" applyBorder="1" applyAlignment="1" applyProtection="1">
      <alignment horizontal="center" vertical="center" wrapText="1"/>
    </xf>
    <xf numFmtId="0" fontId="51" fillId="28" borderId="79" xfId="31" applyFont="1" applyFill="1" applyBorder="1" applyAlignment="1" applyProtection="1">
      <alignment horizontal="center" vertical="center" wrapText="1"/>
    </xf>
    <xf numFmtId="0" fontId="51" fillId="28" borderId="80" xfId="31" applyFont="1" applyFill="1" applyBorder="1" applyAlignment="1" applyProtection="1">
      <alignment horizontal="center" vertical="center" wrapText="1"/>
    </xf>
    <xf numFmtId="0" fontId="45" fillId="37" borderId="13" xfId="31" applyFont="1" applyFill="1" applyBorder="1" applyAlignment="1" applyProtection="1">
      <alignment horizontal="center" vertical="top"/>
    </xf>
    <xf numFmtId="0" fontId="45" fillId="37" borderId="17" xfId="31" applyFont="1" applyFill="1" applyBorder="1" applyAlignment="1" applyProtection="1">
      <alignment horizontal="center" vertical="top"/>
    </xf>
    <xf numFmtId="0" fontId="45" fillId="37" borderId="65" xfId="31" applyFont="1" applyFill="1" applyBorder="1" applyAlignment="1" applyProtection="1">
      <alignment horizontal="center" vertical="top"/>
    </xf>
    <xf numFmtId="0" fontId="45" fillId="37" borderId="66" xfId="31" applyFont="1" applyFill="1" applyBorder="1" applyAlignment="1" applyProtection="1">
      <alignment horizontal="center" vertical="top"/>
    </xf>
    <xf numFmtId="0" fontId="45" fillId="37" borderId="0" xfId="31" applyFont="1" applyFill="1" applyBorder="1" applyAlignment="1" applyProtection="1">
      <alignment horizontal="center" vertical="top"/>
    </xf>
    <xf numFmtId="0" fontId="45" fillId="37" borderId="67" xfId="31" applyFont="1" applyFill="1" applyBorder="1" applyAlignment="1" applyProtection="1">
      <alignment horizontal="center" vertical="top"/>
    </xf>
    <xf numFmtId="0" fontId="45" fillId="37" borderId="72" xfId="31" applyFont="1" applyFill="1" applyBorder="1" applyAlignment="1" applyProtection="1">
      <alignment horizontal="center" vertical="top"/>
    </xf>
    <xf numFmtId="0" fontId="45" fillId="37" borderId="6" xfId="31" applyFont="1" applyFill="1" applyBorder="1" applyAlignment="1" applyProtection="1">
      <alignment horizontal="center" vertical="top"/>
    </xf>
    <xf numFmtId="0" fontId="45" fillId="37" borderId="24" xfId="31" applyFont="1" applyFill="1" applyBorder="1" applyAlignment="1" applyProtection="1">
      <alignment horizontal="center" vertical="top"/>
    </xf>
    <xf numFmtId="0" fontId="1" fillId="35" borderId="58" xfId="31" applyFill="1" applyBorder="1" applyAlignment="1" applyProtection="1">
      <alignment horizontal="center"/>
    </xf>
    <xf numFmtId="0" fontId="1" fillId="35" borderId="10" xfId="31" applyFill="1" applyBorder="1" applyAlignment="1" applyProtection="1">
      <alignment horizontal="center"/>
    </xf>
    <xf numFmtId="0" fontId="22" fillId="0" borderId="10" xfId="31" applyFont="1" applyBorder="1" applyAlignment="1" applyProtection="1">
      <alignment horizontal="left" vertical="center"/>
    </xf>
    <xf numFmtId="0" fontId="61" fillId="0" borderId="0" xfId="31" applyFont="1" applyBorder="1" applyAlignment="1" applyProtection="1">
      <alignment horizontal="left" vertical="center" wrapText="1"/>
    </xf>
    <xf numFmtId="0" fontId="20" fillId="0" borderId="58" xfId="31" applyNumberFormat="1" applyFont="1" applyBorder="1" applyAlignment="1" applyProtection="1">
      <alignment horizontal="left" vertical="center"/>
      <protection locked="0"/>
    </xf>
    <xf numFmtId="0" fontId="20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center" vertical="center"/>
    </xf>
    <xf numFmtId="166" fontId="68" fillId="0" borderId="58" xfId="31" applyNumberFormat="1" applyFont="1" applyBorder="1" applyAlignment="1" applyProtection="1">
      <alignment horizontal="left" vertical="center"/>
      <protection locked="0"/>
    </xf>
    <xf numFmtId="166" fontId="68" fillId="0" borderId="10" xfId="31" applyNumberFormat="1" applyFont="1" applyBorder="1" applyAlignment="1" applyProtection="1">
      <alignment horizontal="left" vertical="center"/>
      <protection locked="0"/>
    </xf>
    <xf numFmtId="0" fontId="16" fillId="29" borderId="56" xfId="31" applyFont="1" applyFill="1" applyBorder="1" applyAlignment="1" applyProtection="1">
      <alignment horizontal="right" vertical="center"/>
    </xf>
    <xf numFmtId="0" fontId="16" fillId="29" borderId="57" xfId="31" applyFont="1" applyFill="1" applyBorder="1" applyAlignment="1" applyProtection="1">
      <alignment horizontal="right" vertical="center"/>
    </xf>
    <xf numFmtId="0" fontId="61" fillId="0" borderId="0" xfId="31" applyFont="1" applyBorder="1" applyAlignment="1" applyProtection="1">
      <alignment horizontal="left" vertical="center"/>
    </xf>
    <xf numFmtId="0" fontId="61" fillId="0" borderId="0" xfId="31" applyFont="1" applyBorder="1" applyAlignment="1" applyProtection="1">
      <alignment horizontal="center" vertical="center"/>
    </xf>
    <xf numFmtId="49" fontId="21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2" xfId="3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left" vertical="center"/>
      <protection locked="0"/>
    </xf>
    <xf numFmtId="0" fontId="20" fillId="35" borderId="58" xfId="31" applyFont="1" applyFill="1" applyBorder="1" applyAlignment="1" applyProtection="1">
      <alignment horizontal="center"/>
    </xf>
    <xf numFmtId="0" fontId="20" fillId="35" borderId="10" xfId="31" applyFont="1" applyFill="1" applyBorder="1" applyAlignment="1" applyProtection="1">
      <alignment horizontal="center"/>
    </xf>
    <xf numFmtId="0" fontId="59" fillId="0" borderId="10" xfId="0" applyFont="1" applyBorder="1" applyProtection="1"/>
    <xf numFmtId="4" fontId="43" fillId="33" borderId="61" xfId="31" applyNumberFormat="1" applyFont="1" applyFill="1" applyBorder="1" applyAlignment="1" applyProtection="1">
      <alignment horizontal="center" vertical="center"/>
    </xf>
    <xf numFmtId="4" fontId="43" fillId="33" borderId="62" xfId="31" applyNumberFormat="1" applyFont="1" applyFill="1" applyBorder="1" applyAlignment="1" applyProtection="1">
      <alignment horizontal="center" vertical="center"/>
    </xf>
    <xf numFmtId="0" fontId="16" fillId="0" borderId="57" xfId="31" applyFont="1" applyFill="1" applyBorder="1" applyAlignment="1" applyProtection="1">
      <alignment horizontal="center" vertical="center" textRotation="90" wrapText="1"/>
    </xf>
    <xf numFmtId="0" fontId="0" fillId="0" borderId="57" xfId="0" applyBorder="1" applyProtection="1"/>
    <xf numFmtId="0" fontId="0" fillId="0" borderId="63" xfId="0" applyBorder="1" applyProtection="1"/>
    <xf numFmtId="0" fontId="1" fillId="36" borderId="64" xfId="31" applyFont="1" applyFill="1" applyBorder="1" applyAlignment="1" applyProtection="1">
      <alignment horizontal="center" vertical="center" wrapText="1"/>
    </xf>
    <xf numFmtId="0" fontId="22" fillId="0" borderId="10" xfId="31" applyFont="1" applyBorder="1" applyAlignment="1" applyProtection="1">
      <alignment horizontal="center" vertical="center"/>
    </xf>
    <xf numFmtId="3" fontId="53" fillId="28" borderId="81" xfId="31" applyNumberFormat="1" applyFont="1" applyFill="1" applyBorder="1" applyAlignment="1" applyProtection="1">
      <alignment horizontal="center" vertical="center"/>
    </xf>
    <xf numFmtId="3" fontId="53" fillId="28" borderId="82" xfId="31" applyNumberFormat="1" applyFont="1" applyFill="1" applyBorder="1" applyAlignment="1" applyProtection="1">
      <alignment horizontal="center" vertical="center"/>
    </xf>
    <xf numFmtId="0" fontId="1" fillId="25" borderId="86" xfId="31" applyFont="1" applyFill="1" applyBorder="1" applyAlignment="1" applyProtection="1">
      <alignment horizontal="left" vertical="center" wrapText="1"/>
    </xf>
    <xf numFmtId="0" fontId="1" fillId="25" borderId="10" xfId="31" applyFont="1" applyFill="1" applyBorder="1" applyAlignment="1" applyProtection="1">
      <alignment horizontal="left" vertical="center" wrapText="1"/>
    </xf>
    <xf numFmtId="0" fontId="1" fillId="25" borderId="87" xfId="31" applyFont="1" applyFill="1" applyBorder="1" applyAlignment="1" applyProtection="1">
      <alignment horizontal="left" vertical="center" wrapText="1"/>
    </xf>
    <xf numFmtId="0" fontId="1" fillId="33" borderId="53" xfId="31" applyFont="1" applyFill="1" applyBorder="1" applyAlignment="1" applyProtection="1">
      <alignment horizontal="left" vertical="center" wrapText="1"/>
    </xf>
    <xf numFmtId="0" fontId="1" fillId="33" borderId="59" xfId="31" applyFont="1" applyFill="1" applyBorder="1" applyAlignment="1" applyProtection="1">
      <alignment horizontal="left" vertical="center" wrapText="1"/>
    </xf>
    <xf numFmtId="0" fontId="1" fillId="33" borderId="60" xfId="31" applyFont="1" applyFill="1" applyBorder="1" applyAlignment="1" applyProtection="1">
      <alignment horizontal="left" vertical="center" wrapText="1"/>
    </xf>
    <xf numFmtId="165" fontId="24" fillId="38" borderId="56" xfId="31" applyNumberFormat="1" applyFont="1" applyFill="1" applyBorder="1" applyAlignment="1" applyProtection="1">
      <alignment horizontal="center" vertical="center"/>
    </xf>
    <xf numFmtId="165" fontId="24" fillId="38" borderId="64" xfId="31" applyNumberFormat="1" applyFont="1" applyFill="1" applyBorder="1" applyAlignment="1" applyProtection="1">
      <alignment horizontal="center" vertical="center"/>
    </xf>
    <xf numFmtId="0" fontId="53" fillId="25" borderId="86" xfId="31" applyFont="1" applyFill="1" applyBorder="1" applyAlignment="1" applyProtection="1">
      <alignment horizontal="left" vertical="center"/>
    </xf>
    <xf numFmtId="0" fontId="53" fillId="25" borderId="10" xfId="31" applyFont="1" applyFill="1" applyBorder="1" applyAlignment="1" applyProtection="1">
      <alignment horizontal="left" vertical="center"/>
    </xf>
    <xf numFmtId="0" fontId="53" fillId="25" borderId="87" xfId="31" applyFont="1" applyFill="1" applyBorder="1" applyAlignment="1" applyProtection="1">
      <alignment horizontal="left" vertical="center"/>
    </xf>
    <xf numFmtId="0" fontId="21" fillId="30" borderId="66" xfId="31" applyFont="1" applyFill="1" applyBorder="1" applyAlignment="1" applyProtection="1">
      <alignment horizontal="center" vertical="center"/>
    </xf>
    <xf numFmtId="0" fontId="21" fillId="30" borderId="0" xfId="31" applyFont="1" applyFill="1" applyBorder="1" applyAlignment="1" applyProtection="1">
      <alignment horizontal="center" vertical="center"/>
    </xf>
    <xf numFmtId="0" fontId="21" fillId="30" borderId="67" xfId="31" applyFont="1" applyFill="1" applyBorder="1" applyAlignment="1" applyProtection="1">
      <alignment horizontal="center" vertical="center"/>
    </xf>
    <xf numFmtId="4" fontId="53" fillId="39" borderId="88" xfId="31" applyNumberFormat="1" applyFont="1" applyFill="1" applyBorder="1" applyAlignment="1" applyProtection="1">
      <alignment horizontal="center" vertical="center"/>
    </xf>
    <xf numFmtId="4" fontId="53" fillId="39" borderId="89" xfId="31" applyNumberFormat="1" applyFont="1" applyFill="1" applyBorder="1" applyAlignment="1" applyProtection="1">
      <alignment horizontal="center" vertical="center"/>
    </xf>
    <xf numFmtId="0" fontId="53" fillId="26" borderId="90" xfId="31" applyFont="1" applyFill="1" applyBorder="1" applyAlignment="1" applyProtection="1">
      <alignment horizontal="left" vertical="center"/>
    </xf>
    <xf numFmtId="0" fontId="53" fillId="26" borderId="91" xfId="31" applyFont="1" applyFill="1" applyBorder="1" applyAlignment="1" applyProtection="1">
      <alignment horizontal="left" vertical="center"/>
    </xf>
    <xf numFmtId="0" fontId="53" fillId="26" borderId="92" xfId="31" applyFont="1" applyFill="1" applyBorder="1" applyAlignment="1" applyProtection="1">
      <alignment horizontal="left" vertical="center"/>
    </xf>
    <xf numFmtId="0" fontId="19" fillId="38" borderId="56" xfId="31" applyFont="1" applyFill="1" applyBorder="1" applyAlignment="1" applyProtection="1">
      <alignment horizontal="center" vertical="center"/>
    </xf>
    <xf numFmtId="0" fontId="19" fillId="38" borderId="57" xfId="31" applyFont="1" applyFill="1" applyBorder="1" applyAlignment="1" applyProtection="1">
      <alignment horizontal="center" vertical="center"/>
    </xf>
    <xf numFmtId="0" fontId="19" fillId="38" borderId="64" xfId="31" applyFont="1" applyFill="1" applyBorder="1" applyAlignment="1" applyProtection="1">
      <alignment horizontal="center" vertical="center"/>
    </xf>
    <xf numFmtId="0" fontId="35" fillId="0" borderId="56" xfId="31" applyFont="1" applyFill="1" applyBorder="1" applyAlignment="1" applyProtection="1">
      <alignment horizontal="left" vertical="center"/>
    </xf>
    <xf numFmtId="0" fontId="35" fillId="0" borderId="57" xfId="31" applyFont="1" applyFill="1" applyBorder="1" applyAlignment="1" applyProtection="1">
      <alignment horizontal="left" vertical="center"/>
    </xf>
    <xf numFmtId="0" fontId="35" fillId="0" borderId="64" xfId="31" applyFont="1" applyFill="1" applyBorder="1" applyAlignment="1" applyProtection="1">
      <alignment horizontal="left" vertical="center"/>
    </xf>
    <xf numFmtId="0" fontId="20" fillId="0" borderId="0" xfId="31" applyFont="1" applyFill="1" applyBorder="1" applyAlignment="1" applyProtection="1">
      <alignment horizontal="center" vertical="center" wrapText="1"/>
    </xf>
    <xf numFmtId="44" fontId="37" fillId="0" borderId="0" xfId="31" applyNumberFormat="1" applyFont="1" applyFill="1" applyBorder="1" applyAlignment="1" applyProtection="1">
      <alignment horizontal="center" vertical="center"/>
    </xf>
    <xf numFmtId="4" fontId="43" fillId="33" borderId="65" xfId="0" applyNumberFormat="1" applyFont="1" applyFill="1" applyBorder="1" applyAlignment="1" applyProtection="1">
      <alignment horizontal="center" vertical="center"/>
    </xf>
    <xf numFmtId="4" fontId="43" fillId="33" borderId="24" xfId="0" applyNumberFormat="1" applyFont="1" applyFill="1" applyBorder="1" applyAlignment="1" applyProtection="1">
      <alignment horizontal="center" vertical="center"/>
    </xf>
    <xf numFmtId="0" fontId="16" fillId="29" borderId="64" xfId="31" applyFont="1" applyFill="1" applyBorder="1" applyAlignment="1" applyProtection="1">
      <alignment horizontal="right" vertical="center"/>
    </xf>
    <xf numFmtId="0" fontId="1" fillId="40" borderId="56" xfId="31" applyFill="1" applyBorder="1" applyAlignment="1" applyProtection="1">
      <alignment horizontal="center" wrapText="1"/>
    </xf>
    <xf numFmtId="0" fontId="73" fillId="42" borderId="13" xfId="0" applyFont="1" applyFill="1" applyBorder="1" applyAlignment="1" applyProtection="1">
      <alignment horizontal="left" vertical="center" wrapText="1"/>
    </xf>
    <xf numFmtId="0" fontId="73" fillId="42" borderId="66" xfId="0" applyFont="1" applyFill="1" applyBorder="1" applyAlignment="1" applyProtection="1">
      <alignment horizontal="left" vertical="center" wrapText="1"/>
    </xf>
    <xf numFmtId="0" fontId="73" fillId="42" borderId="72" xfId="0" applyFont="1" applyFill="1" applyBorder="1" applyAlignment="1" applyProtection="1">
      <alignment horizontal="left" vertical="center" wrapText="1"/>
    </xf>
    <xf numFmtId="0" fontId="73" fillId="42" borderId="17" xfId="0" applyFont="1" applyFill="1" applyBorder="1" applyAlignment="1" applyProtection="1">
      <alignment horizontal="center" vertical="center" wrapText="1"/>
    </xf>
    <xf numFmtId="0" fontId="73" fillId="42" borderId="0" xfId="0" applyFont="1" applyFill="1" applyBorder="1" applyAlignment="1" applyProtection="1">
      <alignment horizontal="center" vertical="center" wrapText="1"/>
    </xf>
    <xf numFmtId="0" fontId="73" fillId="42" borderId="6" xfId="0" applyFont="1" applyFill="1" applyBorder="1" applyAlignment="1" applyProtection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2C7B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5744"/>
        <c:axId val="98897280"/>
      </c:barChart>
      <c:catAx>
        <c:axId val="98895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98897280"/>
        <c:crosses val="autoZero"/>
        <c:auto val="1"/>
        <c:lblAlgn val="ctr"/>
        <c:lblOffset val="100"/>
        <c:noMultiLvlLbl val="0"/>
      </c:catAx>
      <c:valAx>
        <c:axId val="988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8957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'contributo 2017'!$G$102:$V$102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2017'!$H$107:$H$122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'contributo 2017'!$G$107:$G$122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955264"/>
        <c:axId val="98956800"/>
      </c:barChart>
      <c:catAx>
        <c:axId val="9895526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98956800"/>
        <c:crosses val="autoZero"/>
        <c:auto val="1"/>
        <c:lblAlgn val="ctr"/>
        <c:lblOffset val="100"/>
        <c:noMultiLvlLbl val="0"/>
      </c:catAx>
      <c:valAx>
        <c:axId val="98956800"/>
        <c:scaling>
          <c:orientation val="minMax"/>
        </c:scaling>
        <c:delete val="1"/>
        <c:axPos val="b"/>
        <c:majorGridlines/>
        <c:numFmt formatCode="#,##0.000" sourceLinked="1"/>
        <c:majorTickMark val="out"/>
        <c:minorTickMark val="none"/>
        <c:tickLblPos val="nextTo"/>
        <c:crossAx val="98955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Tipologie di PFU gestite al medesimo costo unitario</a:t>
            </a:r>
          </a:p>
        </c:rich>
      </c:tx>
      <c:layout>
        <c:manualLayout>
          <c:xMode val="edge"/>
          <c:yMode val="edge"/>
          <c:x val="0.18538836491592398"/>
          <c:y val="1.218161683277962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499223654416"/>
          <c:y val="0.10631240733190508"/>
          <c:w val="0.80548017041253783"/>
          <c:h val="0.79512821316987337"/>
        </c:manualLayout>
      </c:layout>
      <c:barChart>
        <c:barDir val="bar"/>
        <c:grouping val="clustered"/>
        <c:varyColors val="0"/>
        <c:ser>
          <c:idx val="0"/>
          <c:order val="0"/>
          <c:tx>
            <c:v>Cu gestione operativa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'contributo 2017'!$G$102:$V$102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2017'!$G$92:$V$92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0997376"/>
        <c:axId val="101023744"/>
      </c:barChart>
      <c:catAx>
        <c:axId val="100997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102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23744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0997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137</xdr:row>
      <xdr:rowOff>247650</xdr:rowOff>
    </xdr:from>
    <xdr:to>
      <xdr:col>3</xdr:col>
      <xdr:colOff>133350</xdr:colOff>
      <xdr:row>140</xdr:row>
      <xdr:rowOff>247650</xdr:rowOff>
    </xdr:to>
    <xdr:pic>
      <xdr:nvPicPr>
        <xdr:cNvPr id="145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8025050"/>
          <a:ext cx="1524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53</xdr:row>
      <xdr:rowOff>0</xdr:rowOff>
    </xdr:from>
    <xdr:to>
      <xdr:col>3</xdr:col>
      <xdr:colOff>676275</xdr:colOff>
      <xdr:row>53</xdr:row>
      <xdr:rowOff>0</xdr:rowOff>
    </xdr:to>
    <xdr:pic>
      <xdr:nvPicPr>
        <xdr:cNvPr id="145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6573500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87</xdr:row>
      <xdr:rowOff>266700</xdr:rowOff>
    </xdr:from>
    <xdr:to>
      <xdr:col>5</xdr:col>
      <xdr:colOff>1600200</xdr:colOff>
      <xdr:row>89</xdr:row>
      <xdr:rowOff>371475</xdr:rowOff>
    </xdr:to>
    <xdr:pic>
      <xdr:nvPicPr>
        <xdr:cNvPr id="1453" name="Picture 71" descr="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965400"/>
          <a:ext cx="1504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9</xdr:col>
      <xdr:colOff>0</xdr:colOff>
      <xdr:row>125</xdr:row>
      <xdr:rowOff>0</xdr:rowOff>
    </xdr:to>
    <xdr:graphicFrame macro="">
      <xdr:nvGraphicFramePr>
        <xdr:cNvPr id="1454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125</xdr:row>
      <xdr:rowOff>0</xdr:rowOff>
    </xdr:from>
    <xdr:to>
      <xdr:col>16</xdr:col>
      <xdr:colOff>904875</xdr:colOff>
      <xdr:row>125</xdr:row>
      <xdr:rowOff>0</xdr:rowOff>
    </xdr:to>
    <xdr:pic>
      <xdr:nvPicPr>
        <xdr:cNvPr id="145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050" y="42957750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962025</xdr:colOff>
      <xdr:row>4</xdr:row>
      <xdr:rowOff>152400</xdr:rowOff>
    </xdr:from>
    <xdr:to>
      <xdr:col>24</xdr:col>
      <xdr:colOff>57150</xdr:colOff>
      <xdr:row>12</xdr:row>
      <xdr:rowOff>238125</xdr:rowOff>
    </xdr:to>
    <xdr:pic>
      <xdr:nvPicPr>
        <xdr:cNvPr id="1456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5" y="876300"/>
          <a:ext cx="6315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9</xdr:col>
      <xdr:colOff>1438275</xdr:colOff>
      <xdr:row>12</xdr:row>
      <xdr:rowOff>85725</xdr:rowOff>
    </xdr:to>
    <xdr:pic>
      <xdr:nvPicPr>
        <xdr:cNvPr id="1457" name="Immagin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33425"/>
          <a:ext cx="1112520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125</xdr:row>
      <xdr:rowOff>0</xdr:rowOff>
    </xdr:from>
    <xdr:to>
      <xdr:col>15</xdr:col>
      <xdr:colOff>228600</xdr:colOff>
      <xdr:row>125</xdr:row>
      <xdr:rowOff>0</xdr:rowOff>
    </xdr:to>
    <xdr:graphicFrame macro="">
      <xdr:nvGraphicFramePr>
        <xdr:cNvPr id="1458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1276350</xdr:colOff>
      <xdr:row>101</xdr:row>
      <xdr:rowOff>19050</xdr:rowOff>
    </xdr:from>
    <xdr:to>
      <xdr:col>20</xdr:col>
      <xdr:colOff>0</xdr:colOff>
      <xdr:row>124</xdr:row>
      <xdr:rowOff>28575</xdr:rowOff>
    </xdr:to>
    <xdr:graphicFrame macro="">
      <xdr:nvGraphicFramePr>
        <xdr:cNvPr id="1459" name="Grafico 3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2069</xdr:rowOff>
    </xdr:from>
    <xdr:to>
      <xdr:col>2</xdr:col>
      <xdr:colOff>57150</xdr:colOff>
      <xdr:row>8</xdr:row>
      <xdr:rowOff>216422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21144"/>
          <a:ext cx="2085975" cy="134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552450</xdr:colOff>
      <xdr:row>2</xdr:row>
      <xdr:rowOff>40774</xdr:rowOff>
    </xdr:from>
    <xdr:ext cx="1924050" cy="937629"/>
    <xdr:sp macro="" textlink="">
      <xdr:nvSpPr>
        <xdr:cNvPr id="2" name="Rettangolo 1"/>
        <xdr:cNvSpPr/>
      </xdr:nvSpPr>
      <xdr:spPr>
        <a:xfrm>
          <a:off x="7229475" y="364624"/>
          <a:ext cx="19240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in@pec.minambiente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4:AH143"/>
  <sheetViews>
    <sheetView tabSelected="1" topLeftCell="B54" zoomScale="80" zoomScaleNormal="100" workbookViewId="0">
      <selection activeCell="C60" sqref="C60:X62"/>
    </sheetView>
  </sheetViews>
  <sheetFormatPr defaultRowHeight="12.75" x14ac:dyDescent="0.2"/>
  <cols>
    <col min="1" max="1" width="9.140625" style="8"/>
    <col min="2" max="2" width="8" style="8" customWidth="1"/>
    <col min="3" max="3" width="14.7109375" style="8" customWidth="1"/>
    <col min="4" max="4" width="17.5703125" style="8" customWidth="1"/>
    <col min="5" max="5" width="23.85546875" style="8" customWidth="1"/>
    <col min="6" max="6" width="25.5703125" style="8" customWidth="1"/>
    <col min="7" max="7" width="19.7109375" style="8" customWidth="1"/>
    <col min="8" max="8" width="21" style="8" customWidth="1"/>
    <col min="9" max="9" width="23.5703125" style="8" customWidth="1"/>
    <col min="10" max="10" width="22.85546875" style="8" customWidth="1"/>
    <col min="11" max="11" width="18.42578125" style="8" customWidth="1"/>
    <col min="12" max="12" width="19.140625" style="8" customWidth="1"/>
    <col min="13" max="13" width="18.28515625" style="8" customWidth="1"/>
    <col min="14" max="14" width="18.140625" style="8" customWidth="1"/>
    <col min="15" max="15" width="19.140625" style="8" customWidth="1"/>
    <col min="16" max="16" width="19.7109375" style="8" customWidth="1"/>
    <col min="17" max="17" width="20.28515625" style="8" customWidth="1"/>
    <col min="18" max="18" width="20" style="8" customWidth="1"/>
    <col min="19" max="19" width="19.140625" style="8" customWidth="1"/>
    <col min="20" max="20" width="21.140625" style="8" customWidth="1"/>
    <col min="21" max="21" width="19" style="8" customWidth="1"/>
    <col min="22" max="22" width="19.85546875" style="8" customWidth="1"/>
    <col min="23" max="23" width="13.85546875" style="8" customWidth="1"/>
    <col min="24" max="24" width="15.28515625" style="8" customWidth="1"/>
    <col min="25" max="16384" width="9.140625" style="8"/>
  </cols>
  <sheetData>
    <row r="4" spans="1:24" ht="18.75" customHeight="1" x14ac:dyDescent="0.25">
      <c r="A4" s="17"/>
      <c r="B4" s="17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ht="18.75" customHeight="1" x14ac:dyDescent="0.25">
      <c r="A5" s="17"/>
      <c r="B5" s="17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</row>
    <row r="6" spans="1:24" ht="18.75" customHeight="1" x14ac:dyDescent="0.25">
      <c r="A6" s="17"/>
      <c r="B6" s="17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</row>
    <row r="7" spans="1:24" ht="18.75" customHeight="1" x14ac:dyDescent="0.25">
      <c r="A7" s="17"/>
      <c r="B7" s="17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</row>
    <row r="8" spans="1:24" ht="18.75" customHeight="1" x14ac:dyDescent="0.25">
      <c r="A8" s="17"/>
      <c r="B8" s="17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18.75" customHeight="1" x14ac:dyDescent="0.25">
      <c r="A9" s="17"/>
      <c r="B9" s="17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</row>
    <row r="10" spans="1:24" ht="19.5" customHeight="1" x14ac:dyDescent="0.25">
      <c r="A10" s="17"/>
      <c r="B10" s="17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</row>
    <row r="11" spans="1:24" ht="19.5" customHeight="1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9.5" customHeight="1" x14ac:dyDescent="0.2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9.5" customHeight="1" x14ac:dyDescent="0.2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9.5" customHeight="1" x14ac:dyDescent="0.2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9.5" customHeight="1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9.5" customHeight="1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4"/>
      <c r="S16" s="14"/>
      <c r="T16" s="14"/>
      <c r="U16" s="14"/>
      <c r="V16" s="18"/>
      <c r="W16" s="18"/>
      <c r="X16" s="18"/>
    </row>
    <row r="17" spans="1:24" ht="19.5" customHeight="1" thickBot="1" x14ac:dyDescent="0.3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 customHeight="1" thickTop="1" x14ac:dyDescent="0.25">
      <c r="A18" s="17"/>
      <c r="B18" s="17"/>
      <c r="C18" s="310" t="s">
        <v>114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2"/>
    </row>
    <row r="19" spans="1:24" ht="15" customHeight="1" x14ac:dyDescent="0.25">
      <c r="A19" s="17"/>
      <c r="B19" s="17"/>
      <c r="C19" s="313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5"/>
    </row>
    <row r="20" spans="1:24" ht="15" customHeight="1" x14ac:dyDescent="0.25">
      <c r="A20" s="17"/>
      <c r="B20" s="17"/>
      <c r="C20" s="313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5"/>
    </row>
    <row r="21" spans="1:24" ht="15" customHeight="1" x14ac:dyDescent="0.25">
      <c r="A21" s="17"/>
      <c r="B21" s="17"/>
      <c r="C21" s="313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5"/>
    </row>
    <row r="22" spans="1:24" ht="15" customHeight="1" x14ac:dyDescent="0.25">
      <c r="A22" s="17"/>
      <c r="B22" s="17"/>
      <c r="C22" s="313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5"/>
    </row>
    <row r="23" spans="1:24" ht="15.75" customHeight="1" thickBot="1" x14ac:dyDescent="0.3">
      <c r="A23" s="17"/>
      <c r="B23" s="17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8"/>
    </row>
    <row r="24" spans="1:24" ht="19.5" thickTop="1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8.75" x14ac:dyDescent="0.2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8.75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8.75" x14ac:dyDescent="0.2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8.75" x14ac:dyDescent="0.2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40.5" customHeight="1" x14ac:dyDescent="0.2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S29" s="20"/>
      <c r="T29" s="331" t="s">
        <v>92</v>
      </c>
      <c r="U29" s="331"/>
      <c r="V29" s="331"/>
      <c r="W29" s="331"/>
      <c r="X29" s="331"/>
    </row>
    <row r="30" spans="1:24" ht="40.5" customHeight="1" x14ac:dyDescent="0.2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0"/>
      <c r="T30" s="331"/>
      <c r="U30" s="331"/>
      <c r="V30" s="331"/>
      <c r="W30" s="331"/>
      <c r="X30" s="331"/>
    </row>
    <row r="31" spans="1:24" ht="39" customHeight="1" x14ac:dyDescent="0.2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21"/>
      <c r="T31" s="339" t="s">
        <v>101</v>
      </c>
      <c r="U31" s="339"/>
      <c r="V31" s="339"/>
      <c r="W31" s="339"/>
      <c r="X31" s="339"/>
    </row>
    <row r="32" spans="1:24" ht="38.25" customHeight="1" x14ac:dyDescent="0.2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22"/>
      <c r="T32" s="339" t="s">
        <v>88</v>
      </c>
      <c r="U32" s="339"/>
      <c r="V32" s="339"/>
      <c r="W32" s="339"/>
      <c r="X32" s="339"/>
    </row>
    <row r="33" spans="1:24" ht="38.25" customHeight="1" x14ac:dyDescent="0.2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S33" s="22"/>
    </row>
    <row r="34" spans="1:24" ht="19.5" customHeight="1" x14ac:dyDescent="0.2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340" t="s">
        <v>96</v>
      </c>
      <c r="T34" s="339" t="s">
        <v>100</v>
      </c>
      <c r="U34" s="339"/>
      <c r="V34" s="339"/>
      <c r="W34" s="339"/>
      <c r="X34" s="339"/>
    </row>
    <row r="35" spans="1:24" ht="19.5" customHeight="1" x14ac:dyDescent="0.2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5"/>
      <c r="S35" s="340"/>
      <c r="T35" s="339"/>
      <c r="U35" s="339"/>
      <c r="V35" s="339"/>
      <c r="W35" s="339"/>
      <c r="X35" s="339"/>
    </row>
    <row r="36" spans="1:24" ht="19.5" customHeight="1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24" ht="19.5" customHeight="1" x14ac:dyDescent="0.2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4"/>
      <c r="R37" s="15"/>
    </row>
    <row r="38" spans="1:24" ht="19.5" customHeight="1" x14ac:dyDescent="0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4"/>
      <c r="R38" s="15"/>
      <c r="S38" s="23"/>
      <c r="T38" s="16"/>
      <c r="U38" s="16"/>
      <c r="V38" s="16"/>
      <c r="W38" s="16"/>
      <c r="X38" s="16"/>
    </row>
    <row r="39" spans="1:24" ht="19.5" customHeight="1" x14ac:dyDescent="0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15"/>
      <c r="S39" s="23"/>
      <c r="T39" s="16"/>
      <c r="U39" s="16"/>
      <c r="V39" s="16"/>
      <c r="W39" s="16"/>
      <c r="X39" s="16"/>
    </row>
    <row r="40" spans="1:24" ht="19.5" customHeight="1" x14ac:dyDescent="0.2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4"/>
      <c r="R40" s="15"/>
      <c r="S40" s="23"/>
      <c r="T40" s="16"/>
      <c r="U40" s="16"/>
      <c r="V40" s="16"/>
      <c r="W40" s="16"/>
      <c r="X40" s="16"/>
    </row>
    <row r="41" spans="1:24" ht="19.5" customHeight="1" x14ac:dyDescent="0.2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4"/>
      <c r="R41" s="15"/>
      <c r="S41" s="23"/>
      <c r="T41" s="16"/>
      <c r="U41" s="16"/>
      <c r="V41" s="16"/>
      <c r="W41" s="16"/>
      <c r="X41" s="16"/>
    </row>
    <row r="42" spans="1:24" ht="19.5" customHeight="1" x14ac:dyDescent="0.2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4"/>
      <c r="R42" s="15"/>
      <c r="S42" s="23"/>
      <c r="T42" s="16"/>
      <c r="U42" s="16"/>
      <c r="V42" s="16"/>
      <c r="W42" s="16"/>
      <c r="X42" s="16"/>
    </row>
    <row r="43" spans="1:24" ht="28.5" x14ac:dyDescent="0.45">
      <c r="A43" s="17"/>
      <c r="B43" s="17"/>
      <c r="C43" s="25"/>
      <c r="D43" s="25"/>
      <c r="E43" s="26"/>
      <c r="F43" s="2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7"/>
      <c r="S43" s="27"/>
      <c r="T43" s="27"/>
      <c r="U43" s="27"/>
      <c r="V43" s="18"/>
      <c r="W43" s="18"/>
      <c r="X43" s="18"/>
    </row>
    <row r="44" spans="1:24" ht="28.5" x14ac:dyDescent="0.45">
      <c r="A44" s="17"/>
      <c r="B44" s="17"/>
      <c r="C44" s="292" t="s">
        <v>4</v>
      </c>
      <c r="D44" s="29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28.5" x14ac:dyDescent="0.45">
      <c r="A45" s="17"/>
      <c r="B45" s="17"/>
      <c r="C45" s="344" t="s">
        <v>0</v>
      </c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</row>
    <row r="46" spans="1:24" ht="52.5" customHeight="1" x14ac:dyDescent="0.25">
      <c r="A46" s="17"/>
      <c r="B46" s="17"/>
      <c r="C46" s="185" t="s">
        <v>5</v>
      </c>
      <c r="D46" s="186"/>
      <c r="E46" s="186"/>
      <c r="F46" s="186"/>
      <c r="G46" s="186"/>
      <c r="H46" s="187"/>
      <c r="I46" s="332"/>
      <c r="J46" s="333"/>
      <c r="K46" s="333"/>
      <c r="L46" s="333"/>
      <c r="M46" s="333"/>
      <c r="N46" s="333"/>
      <c r="O46" s="333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52.5" customHeight="1" x14ac:dyDescent="0.25">
      <c r="A47" s="17"/>
      <c r="B47" s="17"/>
      <c r="C47" s="185" t="s">
        <v>6</v>
      </c>
      <c r="D47" s="346"/>
      <c r="E47" s="346"/>
      <c r="F47" s="346"/>
      <c r="G47" s="346"/>
      <c r="H47" s="346"/>
      <c r="I47" s="306"/>
      <c r="J47" s="307"/>
      <c r="K47" s="307"/>
      <c r="L47" s="307"/>
      <c r="M47" s="307"/>
      <c r="N47" s="307"/>
      <c r="O47" s="330"/>
      <c r="P47" s="330"/>
      <c r="Q47" s="330"/>
      <c r="R47" s="330"/>
      <c r="S47" s="330"/>
      <c r="T47" s="330"/>
      <c r="U47" s="330"/>
      <c r="V47" s="330"/>
      <c r="W47" s="330"/>
      <c r="X47" s="330"/>
    </row>
    <row r="48" spans="1:24" ht="51.75" customHeight="1" x14ac:dyDescent="0.25">
      <c r="A48" s="17"/>
      <c r="B48" s="17"/>
      <c r="C48" s="185" t="s">
        <v>1</v>
      </c>
      <c r="D48" s="186"/>
      <c r="E48" s="186"/>
      <c r="F48" s="186"/>
      <c r="G48" s="186"/>
      <c r="H48" s="187"/>
      <c r="I48" s="308"/>
      <c r="J48" s="309"/>
      <c r="K48" s="309"/>
      <c r="L48" s="309"/>
      <c r="M48" s="309"/>
      <c r="N48" s="309"/>
      <c r="O48" s="135" t="s">
        <v>71</v>
      </c>
      <c r="P48" s="138"/>
      <c r="Q48" s="353"/>
      <c r="R48" s="353"/>
      <c r="S48" s="353"/>
      <c r="T48" s="353"/>
      <c r="U48" s="353"/>
      <c r="V48" s="353"/>
      <c r="W48" s="353"/>
      <c r="X48" s="353"/>
    </row>
    <row r="49" spans="1:24" ht="52.5" customHeight="1" x14ac:dyDescent="0.25">
      <c r="A49" s="17"/>
      <c r="B49" s="17"/>
      <c r="C49" s="185" t="s">
        <v>2</v>
      </c>
      <c r="D49" s="186"/>
      <c r="E49" s="186"/>
      <c r="F49" s="186"/>
      <c r="G49" s="186"/>
      <c r="H49" s="187"/>
      <c r="I49" s="308"/>
      <c r="J49" s="309"/>
      <c r="K49" s="309"/>
      <c r="L49" s="309"/>
      <c r="M49" s="309"/>
      <c r="N49" s="309"/>
      <c r="O49" s="134" t="s">
        <v>70</v>
      </c>
      <c r="P49" s="139"/>
      <c r="Q49" s="334"/>
      <c r="R49" s="334"/>
      <c r="S49" s="334"/>
      <c r="T49" s="334"/>
      <c r="U49" s="334"/>
      <c r="V49" s="334"/>
      <c r="W49" s="334"/>
      <c r="X49" s="334"/>
    </row>
    <row r="50" spans="1:24" ht="51.75" customHeight="1" x14ac:dyDescent="0.25">
      <c r="A50" s="17"/>
      <c r="B50" s="17"/>
      <c r="C50" s="133" t="s">
        <v>3</v>
      </c>
      <c r="D50" s="335"/>
      <c r="E50" s="336"/>
      <c r="F50" s="336"/>
      <c r="G50" s="336"/>
      <c r="H50" s="336"/>
      <c r="I50" s="186" t="s">
        <v>18</v>
      </c>
      <c r="J50" s="187"/>
      <c r="K50" s="306"/>
      <c r="L50" s="309"/>
      <c r="M50" s="135" t="s">
        <v>19</v>
      </c>
      <c r="N50" s="341"/>
      <c r="O50" s="342"/>
      <c r="P50" s="342"/>
      <c r="Q50" s="343"/>
      <c r="R50" s="343"/>
      <c r="S50" s="343"/>
      <c r="T50" s="343"/>
      <c r="U50" s="343"/>
      <c r="V50" s="343"/>
      <c r="W50" s="343"/>
      <c r="X50" s="343"/>
    </row>
    <row r="51" spans="1:24" ht="48" customHeight="1" x14ac:dyDescent="0.25">
      <c r="A51" s="17"/>
      <c r="B51" s="17"/>
      <c r="C51" s="185" t="s">
        <v>90</v>
      </c>
      <c r="D51" s="186"/>
      <c r="E51" s="186"/>
      <c r="F51" s="186"/>
      <c r="G51" s="186"/>
      <c r="H51" s="186"/>
      <c r="I51" s="304"/>
      <c r="J51" s="305"/>
      <c r="K51" s="305"/>
      <c r="L51" s="305"/>
      <c r="M51" s="305"/>
      <c r="N51" s="305"/>
      <c r="O51" s="305"/>
      <c r="P51" s="305"/>
      <c r="Q51" s="305"/>
      <c r="R51" s="305"/>
      <c r="S51" s="136"/>
      <c r="T51" s="136"/>
      <c r="U51" s="136"/>
      <c r="V51" s="136"/>
      <c r="W51" s="136"/>
      <c r="X51" s="136"/>
    </row>
    <row r="52" spans="1:24" ht="30.75" customHeight="1" x14ac:dyDescent="0.25">
      <c r="A52" s="17"/>
      <c r="B52" s="17"/>
      <c r="C52" s="328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</row>
    <row r="53" spans="1:24" s="13" customFormat="1" ht="15" x14ac:dyDescent="0.25">
      <c r="A53" s="29"/>
      <c r="B53" s="29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13" customFormat="1" ht="15" x14ac:dyDescent="0.25">
      <c r="A54" s="29"/>
      <c r="B54" s="2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13" customFormat="1" ht="15" x14ac:dyDescent="0.2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13" customFormat="1" ht="15" x14ac:dyDescent="0.25">
      <c r="A56" s="29"/>
      <c r="B56" s="2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13" customFormat="1" ht="15" x14ac:dyDescent="0.25">
      <c r="A57" s="29"/>
      <c r="B57" s="2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13" customFormat="1" ht="27" x14ac:dyDescent="0.25">
      <c r="A58" s="29"/>
      <c r="B58" s="29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13" customFormat="1" ht="27.75" thickBot="1" x14ac:dyDescent="0.3">
      <c r="A59" s="29"/>
      <c r="B59" s="29"/>
      <c r="C59" s="34"/>
      <c r="D59" s="34"/>
      <c r="E59" s="34"/>
      <c r="F59" s="34"/>
      <c r="G59" s="32"/>
      <c r="H59" s="32"/>
      <c r="I59" s="32"/>
      <c r="J59" s="32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13" customFormat="1" ht="15.75" customHeight="1" thickTop="1" x14ac:dyDescent="0.25">
      <c r="A60" s="29"/>
      <c r="B60" s="29"/>
      <c r="C60" s="319" t="s">
        <v>104</v>
      </c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1"/>
    </row>
    <row r="61" spans="1:24" s="13" customFormat="1" ht="15" customHeight="1" x14ac:dyDescent="0.25">
      <c r="A61" s="29"/>
      <c r="B61" s="29"/>
      <c r="C61" s="322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4"/>
    </row>
    <row r="62" spans="1:24" s="13" customFormat="1" ht="53.25" customHeight="1" thickBot="1" x14ac:dyDescent="0.3">
      <c r="A62" s="29"/>
      <c r="B62" s="29"/>
      <c r="C62" s="325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7"/>
    </row>
    <row r="63" spans="1:24" s="13" customFormat="1" ht="18" customHeight="1" thickTop="1" x14ac:dyDescent="0.25">
      <c r="A63" s="29"/>
      <c r="B63" s="29"/>
      <c r="C63" s="34"/>
      <c r="D63" s="34"/>
      <c r="E63" s="34"/>
      <c r="F63" s="34"/>
      <c r="G63" s="32"/>
      <c r="H63" s="32"/>
      <c r="I63" s="32"/>
      <c r="J63" s="32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13" customFormat="1" ht="18" customHeight="1" x14ac:dyDescent="0.25">
      <c r="A64" s="29"/>
      <c r="B64" s="29"/>
      <c r="C64" s="34"/>
      <c r="D64" s="34"/>
      <c r="E64" s="34"/>
      <c r="F64" s="34"/>
      <c r="G64" s="32"/>
      <c r="H64" s="32"/>
      <c r="I64" s="32"/>
      <c r="J64" s="32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13" customFormat="1" ht="18" customHeight="1" x14ac:dyDescent="0.25">
      <c r="A65" s="29"/>
      <c r="B65" s="29"/>
      <c r="C65" s="34"/>
      <c r="D65" s="34"/>
      <c r="E65" s="34"/>
      <c r="F65" s="34"/>
      <c r="G65" s="32"/>
      <c r="H65" s="32"/>
      <c r="I65" s="32"/>
      <c r="J65" s="32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13" customFormat="1" ht="18" customHeight="1" x14ac:dyDescent="0.25">
      <c r="A66" s="29"/>
      <c r="B66" s="29"/>
      <c r="C66" s="34"/>
      <c r="D66" s="34"/>
      <c r="E66" s="34"/>
      <c r="F66" s="34"/>
      <c r="G66" s="32"/>
      <c r="H66" s="32"/>
      <c r="I66" s="32"/>
      <c r="J66" s="32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29.25" thickBot="1" x14ac:dyDescent="0.5">
      <c r="A67" s="17"/>
      <c r="B67" s="17"/>
      <c r="C67" s="35" t="s">
        <v>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27.75" thickTop="1" thickBot="1" x14ac:dyDescent="0.3">
      <c r="A68" s="17"/>
      <c r="B68" s="17"/>
      <c r="C68" s="295" t="s">
        <v>98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7"/>
    </row>
    <row r="69" spans="1:24" ht="28.5" customHeight="1" thickTop="1" thickBot="1" x14ac:dyDescent="0.3">
      <c r="A69" s="17"/>
      <c r="B69" s="17"/>
      <c r="C69" s="284"/>
      <c r="D69" s="285"/>
      <c r="E69" s="285"/>
      <c r="F69" s="286"/>
      <c r="G69" s="37" t="s">
        <v>73</v>
      </c>
      <c r="H69" s="38" t="s">
        <v>58</v>
      </c>
      <c r="I69" s="39" t="s">
        <v>59</v>
      </c>
      <c r="J69" s="40" t="s">
        <v>48</v>
      </c>
      <c r="K69" s="39" t="s">
        <v>60</v>
      </c>
      <c r="L69" s="38" t="s">
        <v>61</v>
      </c>
      <c r="M69" s="39" t="s">
        <v>62</v>
      </c>
      <c r="N69" s="38" t="s">
        <v>63</v>
      </c>
      <c r="O69" s="251" t="s">
        <v>74</v>
      </c>
      <c r="P69" s="252"/>
      <c r="Q69" s="279" t="s">
        <v>64</v>
      </c>
      <c r="R69" s="280"/>
      <c r="S69" s="251" t="s">
        <v>7</v>
      </c>
      <c r="T69" s="258"/>
      <c r="U69" s="258"/>
      <c r="V69" s="259"/>
      <c r="W69" s="239" t="s">
        <v>72</v>
      </c>
      <c r="X69" s="301"/>
    </row>
    <row r="70" spans="1:24" ht="22.5" customHeight="1" thickTop="1" thickBot="1" x14ac:dyDescent="0.3">
      <c r="A70" s="17"/>
      <c r="B70" s="17"/>
      <c r="C70" s="287"/>
      <c r="D70" s="288"/>
      <c r="E70" s="288"/>
      <c r="F70" s="289"/>
      <c r="G70" s="41" t="s">
        <v>26</v>
      </c>
      <c r="H70" s="42" t="s">
        <v>57</v>
      </c>
      <c r="I70" s="41" t="s">
        <v>42</v>
      </c>
      <c r="J70" s="42" t="s">
        <v>24</v>
      </c>
      <c r="K70" s="41" t="s">
        <v>33</v>
      </c>
      <c r="L70" s="42" t="s">
        <v>43</v>
      </c>
      <c r="M70" s="41" t="s">
        <v>44</v>
      </c>
      <c r="N70" s="42" t="s">
        <v>45</v>
      </c>
      <c r="O70" s="41" t="s">
        <v>34</v>
      </c>
      <c r="P70" s="41" t="s">
        <v>35</v>
      </c>
      <c r="Q70" s="42" t="s">
        <v>36</v>
      </c>
      <c r="R70" s="42" t="s">
        <v>37</v>
      </c>
      <c r="S70" s="41" t="s">
        <v>38</v>
      </c>
      <c r="T70" s="41" t="s">
        <v>39</v>
      </c>
      <c r="U70" s="41" t="s">
        <v>40</v>
      </c>
      <c r="V70" s="43" t="s">
        <v>41</v>
      </c>
      <c r="W70" s="302"/>
      <c r="X70" s="303"/>
    </row>
    <row r="71" spans="1:24" ht="35.25" customHeight="1" thickTop="1" x14ac:dyDescent="0.25">
      <c r="A71" s="17"/>
      <c r="B71" s="17"/>
      <c r="C71" s="298" t="s">
        <v>105</v>
      </c>
      <c r="D71" s="299"/>
      <c r="E71" s="299"/>
      <c r="F71" s="300"/>
      <c r="G71" s="140"/>
      <c r="H71" s="141"/>
      <c r="I71" s="140"/>
      <c r="J71" s="141"/>
      <c r="K71" s="140"/>
      <c r="L71" s="141"/>
      <c r="M71" s="140"/>
      <c r="N71" s="141"/>
      <c r="O71" s="140"/>
      <c r="P71" s="140"/>
      <c r="Q71" s="141"/>
      <c r="R71" s="141"/>
      <c r="S71" s="140"/>
      <c r="T71" s="140"/>
      <c r="U71" s="140"/>
      <c r="V71" s="140"/>
      <c r="W71" s="293">
        <f>SUM(G71:V71)</f>
        <v>0</v>
      </c>
      <c r="X71" s="294"/>
    </row>
    <row r="72" spans="1:24" ht="34.5" customHeight="1" x14ac:dyDescent="0.25">
      <c r="A72" s="17"/>
      <c r="B72" s="17"/>
      <c r="C72" s="364" t="s">
        <v>106</v>
      </c>
      <c r="D72" s="365"/>
      <c r="E72" s="365"/>
      <c r="F72" s="366"/>
      <c r="G72" s="142"/>
      <c r="H72" s="143"/>
      <c r="I72" s="142"/>
      <c r="J72" s="143"/>
      <c r="K72" s="142"/>
      <c r="L72" s="143"/>
      <c r="M72" s="142"/>
      <c r="N72" s="143"/>
      <c r="O72" s="142"/>
      <c r="P72" s="142"/>
      <c r="Q72" s="143"/>
      <c r="R72" s="143"/>
      <c r="S72" s="142"/>
      <c r="T72" s="142"/>
      <c r="U72" s="142"/>
      <c r="V72" s="142"/>
      <c r="W72" s="354">
        <f>SUM(G72:V72)</f>
        <v>0</v>
      </c>
      <c r="X72" s="355"/>
    </row>
    <row r="73" spans="1:24" ht="37.5" customHeight="1" thickBot="1" x14ac:dyDescent="0.3">
      <c r="A73" s="17"/>
      <c r="B73" s="17"/>
      <c r="C73" s="372" t="s">
        <v>107</v>
      </c>
      <c r="D73" s="373"/>
      <c r="E73" s="373"/>
      <c r="F73" s="374"/>
      <c r="G73" s="44" t="e">
        <f>(G71/G72)*1000</f>
        <v>#DIV/0!</v>
      </c>
      <c r="H73" s="44" t="e">
        <f t="shared" ref="H73:V73" si="0">(H71/H72)*1000</f>
        <v>#DIV/0!</v>
      </c>
      <c r="I73" s="44" t="e">
        <f t="shared" si="0"/>
        <v>#DIV/0!</v>
      </c>
      <c r="J73" s="44" t="e">
        <f t="shared" si="0"/>
        <v>#DIV/0!</v>
      </c>
      <c r="K73" s="44" t="e">
        <f t="shared" si="0"/>
        <v>#DIV/0!</v>
      </c>
      <c r="L73" s="44" t="e">
        <f t="shared" si="0"/>
        <v>#DIV/0!</v>
      </c>
      <c r="M73" s="44" t="e">
        <f t="shared" si="0"/>
        <v>#DIV/0!</v>
      </c>
      <c r="N73" s="44" t="e">
        <f t="shared" si="0"/>
        <v>#DIV/0!</v>
      </c>
      <c r="O73" s="44" t="e">
        <f t="shared" si="0"/>
        <v>#DIV/0!</v>
      </c>
      <c r="P73" s="44" t="e">
        <f t="shared" si="0"/>
        <v>#DIV/0!</v>
      </c>
      <c r="Q73" s="44" t="e">
        <f t="shared" si="0"/>
        <v>#DIV/0!</v>
      </c>
      <c r="R73" s="44" t="e">
        <f t="shared" si="0"/>
        <v>#DIV/0!</v>
      </c>
      <c r="S73" s="44" t="e">
        <f t="shared" si="0"/>
        <v>#DIV/0!</v>
      </c>
      <c r="T73" s="44" t="e">
        <f t="shared" si="0"/>
        <v>#DIV/0!</v>
      </c>
      <c r="U73" s="44" t="e">
        <f t="shared" si="0"/>
        <v>#DIV/0!</v>
      </c>
      <c r="V73" s="44" t="e">
        <f t="shared" si="0"/>
        <v>#DIV/0!</v>
      </c>
      <c r="W73" s="370"/>
      <c r="X73" s="371"/>
    </row>
    <row r="74" spans="1:24" s="13" customFormat="1" ht="34.5" customHeight="1" thickTop="1" thickBot="1" x14ac:dyDescent="0.3">
      <c r="A74" s="29"/>
      <c r="B74" s="29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375" t="s">
        <v>108</v>
      </c>
      <c r="T74" s="376"/>
      <c r="U74" s="376"/>
      <c r="V74" s="377"/>
      <c r="W74" s="362">
        <f>W71*0.9</f>
        <v>0</v>
      </c>
      <c r="X74" s="363"/>
    </row>
    <row r="75" spans="1:24" s="13" customFormat="1" ht="34.5" customHeight="1" thickTop="1" x14ac:dyDescent="0.25">
      <c r="A75" s="29"/>
      <c r="B75" s="29"/>
      <c r="D75" s="45"/>
      <c r="E75" s="45"/>
      <c r="F75" s="4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/>
      <c r="T75" s="48"/>
      <c r="U75" s="48"/>
      <c r="V75" s="48"/>
      <c r="W75" s="49"/>
      <c r="X75" s="49"/>
    </row>
    <row r="76" spans="1:24" s="13" customFormat="1" ht="34.5" customHeight="1" x14ac:dyDescent="0.25">
      <c r="A76" s="29"/>
      <c r="B76" s="29"/>
      <c r="D76" s="45"/>
      <c r="E76" s="45"/>
      <c r="F76" s="4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8"/>
      <c r="T76" s="48"/>
      <c r="U76" s="48"/>
      <c r="V76" s="48"/>
      <c r="W76" s="49"/>
      <c r="X76" s="49"/>
    </row>
    <row r="77" spans="1:24" s="13" customFormat="1" ht="34.5" customHeight="1" x14ac:dyDescent="0.25">
      <c r="A77" s="29"/>
      <c r="B77" s="29"/>
      <c r="D77" s="45"/>
      <c r="E77" s="45"/>
      <c r="F77" s="4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/>
      <c r="T77" s="48"/>
      <c r="U77" s="48"/>
      <c r="V77" s="48"/>
      <c r="W77" s="49"/>
      <c r="X77" s="49"/>
    </row>
    <row r="78" spans="1:24" s="13" customFormat="1" ht="34.5" customHeight="1" x14ac:dyDescent="0.25">
      <c r="A78" s="29"/>
      <c r="B78" s="29"/>
      <c r="D78" s="45"/>
      <c r="E78" s="45"/>
      <c r="F78" s="4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48"/>
      <c r="U78" s="48"/>
      <c r="V78" s="48"/>
      <c r="W78" s="49"/>
      <c r="X78" s="49"/>
    </row>
    <row r="79" spans="1:24" s="13" customFormat="1" ht="34.5" customHeight="1" x14ac:dyDescent="0.25">
      <c r="A79" s="29"/>
      <c r="B79" s="29"/>
      <c r="D79" s="45"/>
      <c r="E79" s="45"/>
      <c r="F79" s="4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/>
      <c r="T79" s="48"/>
      <c r="U79" s="48"/>
      <c r="V79" s="48"/>
      <c r="W79" s="49"/>
      <c r="X79" s="49"/>
    </row>
    <row r="80" spans="1:24" ht="15" x14ac:dyDescent="0.25">
      <c r="A80" s="17"/>
      <c r="B80" s="17"/>
      <c r="C80" s="50"/>
      <c r="D80" s="50"/>
      <c r="E80" s="50"/>
      <c r="F80" s="5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29.25" thickBot="1" x14ac:dyDescent="0.5">
      <c r="A81" s="17"/>
      <c r="B81" s="17"/>
      <c r="C81" s="51" t="s">
        <v>65</v>
      </c>
      <c r="D81" s="17"/>
      <c r="E81" s="17"/>
      <c r="F81" s="17"/>
      <c r="G81" s="17"/>
      <c r="H81" s="17"/>
      <c r="I81" s="17"/>
      <c r="J81" s="17"/>
      <c r="K81" s="17"/>
      <c r="L81" s="17"/>
      <c r="M81" s="52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ht="15" customHeight="1" thickTop="1" x14ac:dyDescent="0.25">
      <c r="A82" s="17"/>
      <c r="B82" s="17"/>
      <c r="C82" s="295" t="s">
        <v>75</v>
      </c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7"/>
      <c r="W82" s="54"/>
      <c r="X82" s="54"/>
    </row>
    <row r="83" spans="1:24" ht="15.75" customHeight="1" thickBot="1" x14ac:dyDescent="0.3">
      <c r="A83" s="17"/>
      <c r="B83" s="17"/>
      <c r="C83" s="367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9"/>
      <c r="W83" s="54"/>
      <c r="X83" s="54"/>
    </row>
    <row r="84" spans="1:24" ht="28.5" customHeight="1" thickTop="1" thickBot="1" x14ac:dyDescent="0.3">
      <c r="A84" s="17"/>
      <c r="B84" s="53"/>
      <c r="C84" s="284"/>
      <c r="D84" s="285"/>
      <c r="E84" s="285"/>
      <c r="F84" s="286"/>
      <c r="G84" s="55" t="s">
        <v>73</v>
      </c>
      <c r="H84" s="56" t="s">
        <v>58</v>
      </c>
      <c r="I84" s="39" t="s">
        <v>59</v>
      </c>
      <c r="J84" s="40" t="s">
        <v>48</v>
      </c>
      <c r="K84" s="39" t="s">
        <v>60</v>
      </c>
      <c r="L84" s="38" t="s">
        <v>61</v>
      </c>
      <c r="M84" s="39" t="s">
        <v>62</v>
      </c>
      <c r="N84" s="38" t="s">
        <v>63</v>
      </c>
      <c r="O84" s="251" t="s">
        <v>74</v>
      </c>
      <c r="P84" s="252"/>
      <c r="Q84" s="279" t="s">
        <v>64</v>
      </c>
      <c r="R84" s="280"/>
      <c r="S84" s="251" t="s">
        <v>7</v>
      </c>
      <c r="T84" s="258"/>
      <c r="U84" s="258"/>
      <c r="V84" s="259"/>
      <c r="W84" s="381"/>
      <c r="X84" s="381"/>
    </row>
    <row r="85" spans="1:24" ht="15" customHeight="1" thickTop="1" thickBot="1" x14ac:dyDescent="0.3">
      <c r="A85" s="17"/>
      <c r="B85" s="53"/>
      <c r="C85" s="287"/>
      <c r="D85" s="288"/>
      <c r="E85" s="288"/>
      <c r="F85" s="289"/>
      <c r="G85" s="57" t="s">
        <v>26</v>
      </c>
      <c r="H85" s="58" t="s">
        <v>57</v>
      </c>
      <c r="I85" s="41" t="s">
        <v>42</v>
      </c>
      <c r="J85" s="42" t="s">
        <v>24</v>
      </c>
      <c r="K85" s="41" t="s">
        <v>33</v>
      </c>
      <c r="L85" s="42" t="s">
        <v>43</v>
      </c>
      <c r="M85" s="41" t="s">
        <v>44</v>
      </c>
      <c r="N85" s="42" t="s">
        <v>45</v>
      </c>
      <c r="O85" s="59" t="s">
        <v>34</v>
      </c>
      <c r="P85" s="59" t="s">
        <v>35</v>
      </c>
      <c r="Q85" s="42" t="s">
        <v>36</v>
      </c>
      <c r="R85" s="42" t="s">
        <v>37</v>
      </c>
      <c r="S85" s="41" t="s">
        <v>38</v>
      </c>
      <c r="T85" s="41" t="s">
        <v>39</v>
      </c>
      <c r="U85" s="41" t="s">
        <v>40</v>
      </c>
      <c r="V85" s="43" t="s">
        <v>41</v>
      </c>
      <c r="W85" s="381"/>
      <c r="X85" s="381"/>
    </row>
    <row r="86" spans="1:24" ht="20.25" customHeight="1" thickTop="1" thickBot="1" x14ac:dyDescent="0.3">
      <c r="A86" s="17"/>
      <c r="B86" s="53"/>
      <c r="C86" s="378" t="s">
        <v>55</v>
      </c>
      <c r="D86" s="379"/>
      <c r="E86" s="379"/>
      <c r="F86" s="380"/>
      <c r="G86" s="60" t="s">
        <v>14</v>
      </c>
      <c r="H86" s="61" t="s">
        <v>14</v>
      </c>
      <c r="I86" s="62" t="s">
        <v>14</v>
      </c>
      <c r="J86" s="61" t="s">
        <v>14</v>
      </c>
      <c r="K86" s="62" t="s">
        <v>14</v>
      </c>
      <c r="L86" s="61" t="s">
        <v>14</v>
      </c>
      <c r="M86" s="63" t="s">
        <v>14</v>
      </c>
      <c r="N86" s="61" t="s">
        <v>14</v>
      </c>
      <c r="O86" s="64" t="s">
        <v>14</v>
      </c>
      <c r="P86" s="62" t="s">
        <v>14</v>
      </c>
      <c r="Q86" s="65" t="s">
        <v>14</v>
      </c>
      <c r="R86" s="61" t="s">
        <v>14</v>
      </c>
      <c r="S86" s="63" t="s">
        <v>14</v>
      </c>
      <c r="T86" s="62" t="s">
        <v>14</v>
      </c>
      <c r="U86" s="63" t="s">
        <v>14</v>
      </c>
      <c r="V86" s="62" t="s">
        <v>14</v>
      </c>
      <c r="W86" s="381"/>
      <c r="X86" s="381"/>
    </row>
    <row r="87" spans="1:24" ht="44.25" customHeight="1" thickTop="1" thickBot="1" x14ac:dyDescent="0.3">
      <c r="A87" s="17"/>
      <c r="B87" s="208" t="s">
        <v>77</v>
      </c>
      <c r="C87" s="224" t="s">
        <v>81</v>
      </c>
      <c r="D87" s="225"/>
      <c r="E87" s="226"/>
      <c r="F87" s="352"/>
      <c r="G87" s="144"/>
      <c r="H87" s="145"/>
      <c r="I87" s="146"/>
      <c r="J87" s="147"/>
      <c r="K87" s="148"/>
      <c r="L87" s="149"/>
      <c r="M87" s="150"/>
      <c r="N87" s="147"/>
      <c r="O87" s="150"/>
      <c r="P87" s="151"/>
      <c r="Q87" s="152"/>
      <c r="R87" s="153"/>
      <c r="S87" s="150"/>
      <c r="T87" s="151"/>
      <c r="U87" s="150"/>
      <c r="V87" s="146"/>
      <c r="W87" s="272"/>
      <c r="X87" s="272"/>
    </row>
    <row r="88" spans="1:24" ht="33.75" customHeight="1" thickTop="1" thickBot="1" x14ac:dyDescent="0.3">
      <c r="A88" s="17"/>
      <c r="B88" s="209"/>
      <c r="C88" s="211" t="s">
        <v>87</v>
      </c>
      <c r="D88" s="212"/>
      <c r="E88" s="213"/>
      <c r="F88" s="352"/>
      <c r="G88" s="154"/>
      <c r="H88" s="145"/>
      <c r="I88" s="146"/>
      <c r="J88" s="147"/>
      <c r="K88" s="148"/>
      <c r="L88" s="155"/>
      <c r="M88" s="156"/>
      <c r="N88" s="147"/>
      <c r="O88" s="156"/>
      <c r="P88" s="146"/>
      <c r="Q88" s="152"/>
      <c r="R88" s="155"/>
      <c r="S88" s="156"/>
      <c r="T88" s="146"/>
      <c r="U88" s="156"/>
      <c r="V88" s="146"/>
      <c r="W88" s="272"/>
      <c r="X88" s="272"/>
    </row>
    <row r="89" spans="1:24" ht="30.75" customHeight="1" thickTop="1" thickBot="1" x14ac:dyDescent="0.3">
      <c r="A89" s="17"/>
      <c r="B89" s="209"/>
      <c r="C89" s="211" t="s">
        <v>9</v>
      </c>
      <c r="D89" s="212"/>
      <c r="E89" s="213"/>
      <c r="F89" s="352"/>
      <c r="G89" s="154"/>
      <c r="H89" s="145"/>
      <c r="I89" s="146"/>
      <c r="J89" s="147"/>
      <c r="K89" s="148"/>
      <c r="L89" s="155"/>
      <c r="M89" s="156"/>
      <c r="N89" s="147"/>
      <c r="O89" s="156"/>
      <c r="P89" s="146"/>
      <c r="Q89" s="152"/>
      <c r="R89" s="155"/>
      <c r="S89" s="156"/>
      <c r="T89" s="146"/>
      <c r="U89" s="156"/>
      <c r="V89" s="146"/>
      <c r="W89" s="272"/>
      <c r="X89" s="272"/>
    </row>
    <row r="90" spans="1:24" ht="45.75" customHeight="1" thickTop="1" thickBot="1" x14ac:dyDescent="0.3">
      <c r="A90" s="17"/>
      <c r="B90" s="209"/>
      <c r="C90" s="211" t="s">
        <v>11</v>
      </c>
      <c r="D90" s="212"/>
      <c r="E90" s="213"/>
      <c r="F90" s="352"/>
      <c r="G90" s="154"/>
      <c r="H90" s="145"/>
      <c r="I90" s="146"/>
      <c r="J90" s="147"/>
      <c r="K90" s="148"/>
      <c r="L90" s="155"/>
      <c r="M90" s="156"/>
      <c r="N90" s="147"/>
      <c r="O90" s="156"/>
      <c r="P90" s="146"/>
      <c r="Q90" s="152"/>
      <c r="R90" s="155"/>
      <c r="S90" s="156"/>
      <c r="T90" s="146"/>
      <c r="U90" s="156"/>
      <c r="V90" s="146"/>
      <c r="W90" s="272"/>
      <c r="X90" s="272"/>
    </row>
    <row r="91" spans="1:24" ht="37.5" customHeight="1" thickTop="1" thickBot="1" x14ac:dyDescent="0.3">
      <c r="A91" s="17"/>
      <c r="B91" s="209"/>
      <c r="C91" s="359" t="s">
        <v>10</v>
      </c>
      <c r="D91" s="360"/>
      <c r="E91" s="361"/>
      <c r="F91" s="352"/>
      <c r="G91" s="157"/>
      <c r="H91" s="145"/>
      <c r="I91" s="158"/>
      <c r="J91" s="159"/>
      <c r="K91" s="160"/>
      <c r="L91" s="145"/>
      <c r="M91" s="161"/>
      <c r="N91" s="159"/>
      <c r="O91" s="161"/>
      <c r="P91" s="158"/>
      <c r="Q91" s="162"/>
      <c r="R91" s="145"/>
      <c r="S91" s="161"/>
      <c r="T91" s="158"/>
      <c r="U91" s="161"/>
      <c r="V91" s="158"/>
      <c r="W91" s="272"/>
      <c r="X91" s="272"/>
    </row>
    <row r="92" spans="1:24" ht="24.75" customHeight="1" thickTop="1" thickBot="1" x14ac:dyDescent="0.3">
      <c r="A92" s="17"/>
      <c r="B92" s="210"/>
      <c r="C92" s="349"/>
      <c r="D92" s="350"/>
      <c r="E92" s="350"/>
      <c r="F92" s="351"/>
      <c r="G92" s="347">
        <f t="shared" ref="G92:V92" si="1">SUM(G87:G91)</f>
        <v>0</v>
      </c>
      <c r="H92" s="277">
        <f t="shared" si="1"/>
        <v>0</v>
      </c>
      <c r="I92" s="277">
        <f t="shared" si="1"/>
        <v>0</v>
      </c>
      <c r="J92" s="277">
        <f t="shared" si="1"/>
        <v>0</v>
      </c>
      <c r="K92" s="277">
        <f t="shared" si="1"/>
        <v>0</v>
      </c>
      <c r="L92" s="277">
        <f t="shared" si="1"/>
        <v>0</v>
      </c>
      <c r="M92" s="277">
        <f t="shared" si="1"/>
        <v>0</v>
      </c>
      <c r="N92" s="277">
        <f t="shared" si="1"/>
        <v>0</v>
      </c>
      <c r="O92" s="277">
        <f t="shared" si="1"/>
        <v>0</v>
      </c>
      <c r="P92" s="277">
        <f t="shared" si="1"/>
        <v>0</v>
      </c>
      <c r="Q92" s="277">
        <f t="shared" si="1"/>
        <v>0</v>
      </c>
      <c r="R92" s="277">
        <f t="shared" si="1"/>
        <v>0</v>
      </c>
      <c r="S92" s="277">
        <f t="shared" si="1"/>
        <v>0</v>
      </c>
      <c r="T92" s="277">
        <f t="shared" si="1"/>
        <v>0</v>
      </c>
      <c r="U92" s="277">
        <f t="shared" si="1"/>
        <v>0</v>
      </c>
      <c r="V92" s="383">
        <f t="shared" si="1"/>
        <v>0</v>
      </c>
      <c r="W92" s="382"/>
      <c r="X92" s="382"/>
    </row>
    <row r="93" spans="1:24" ht="24.75" thickTop="1" thickBot="1" x14ac:dyDescent="0.3">
      <c r="A93" s="17"/>
      <c r="B93" s="214"/>
      <c r="C93" s="215"/>
      <c r="D93" s="215"/>
      <c r="E93" s="215"/>
      <c r="F93" s="176" t="s">
        <v>80</v>
      </c>
      <c r="G93" s="34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384"/>
      <c r="W93" s="69"/>
      <c r="X93" s="69"/>
    </row>
    <row r="94" spans="1:24" ht="48" customHeight="1" thickTop="1" thickBot="1" x14ac:dyDescent="0.3">
      <c r="A94" s="17"/>
      <c r="B94" s="70" t="s">
        <v>76</v>
      </c>
      <c r="C94" s="216" t="s">
        <v>20</v>
      </c>
      <c r="D94" s="217"/>
      <c r="E94" s="217"/>
      <c r="F94" s="163"/>
      <c r="G94" s="71" t="e">
        <f>$F94/$W$74</f>
        <v>#DIV/0!</v>
      </c>
      <c r="H94" s="72" t="e">
        <f>$F94/$W$74</f>
        <v>#DIV/0!</v>
      </c>
      <c r="I94" s="71" t="e">
        <f>F94/W74</f>
        <v>#DIV/0!</v>
      </c>
      <c r="J94" s="72" t="e">
        <f>F94/W74</f>
        <v>#DIV/0!</v>
      </c>
      <c r="K94" s="73" t="e">
        <f>F94/W74</f>
        <v>#DIV/0!</v>
      </c>
      <c r="L94" s="72" t="e">
        <f>F94/W74</f>
        <v>#DIV/0!</v>
      </c>
      <c r="M94" s="73" t="e">
        <f>F94/W74</f>
        <v>#DIV/0!</v>
      </c>
      <c r="N94" s="72" t="e">
        <f>F94/W74</f>
        <v>#DIV/0!</v>
      </c>
      <c r="O94" s="73" t="e">
        <f>F94/W74</f>
        <v>#DIV/0!</v>
      </c>
      <c r="P94" s="71" t="e">
        <f>F94/W74</f>
        <v>#DIV/0!</v>
      </c>
      <c r="Q94" s="74" t="e">
        <f>F94/W74</f>
        <v>#DIV/0!</v>
      </c>
      <c r="R94" s="72" t="e">
        <f>F94/W74</f>
        <v>#DIV/0!</v>
      </c>
      <c r="S94" s="73" t="e">
        <f>F94/W74</f>
        <v>#DIV/0!</v>
      </c>
      <c r="T94" s="71" t="e">
        <f>F94/W74</f>
        <v>#DIV/0!</v>
      </c>
      <c r="U94" s="73" t="e">
        <f>F94/W74</f>
        <v>#DIV/0!</v>
      </c>
      <c r="V94" s="71" t="e">
        <f>F94/W74</f>
        <v>#DIV/0!</v>
      </c>
      <c r="W94" s="272"/>
      <c r="X94" s="272"/>
    </row>
    <row r="95" spans="1:24" ht="36" customHeight="1" thickTop="1" thickBot="1" x14ac:dyDescent="0.3">
      <c r="A95" s="17"/>
      <c r="B95" s="205" t="s">
        <v>78</v>
      </c>
      <c r="C95" s="218" t="s">
        <v>66</v>
      </c>
      <c r="D95" s="219"/>
      <c r="E95" s="220"/>
      <c r="F95" s="164"/>
      <c r="G95" s="75" t="e">
        <f>$F95/$W$74</f>
        <v>#DIV/0!</v>
      </c>
      <c r="H95" s="76" t="e">
        <f>F95/W74</f>
        <v>#DIV/0!</v>
      </c>
      <c r="I95" s="75" t="e">
        <f>F95/W74</f>
        <v>#DIV/0!</v>
      </c>
      <c r="J95" s="76" t="e">
        <f>F95/W74</f>
        <v>#DIV/0!</v>
      </c>
      <c r="K95" s="77" t="e">
        <f>F95/W74</f>
        <v>#DIV/0!</v>
      </c>
      <c r="L95" s="76" t="e">
        <f>F95/W74</f>
        <v>#DIV/0!</v>
      </c>
      <c r="M95" s="77" t="e">
        <f>F95/W74</f>
        <v>#DIV/0!</v>
      </c>
      <c r="N95" s="76" t="e">
        <f>F95/W74</f>
        <v>#DIV/0!</v>
      </c>
      <c r="O95" s="77" t="e">
        <f>F95/W74</f>
        <v>#DIV/0!</v>
      </c>
      <c r="P95" s="75" t="e">
        <f>F95/W74</f>
        <v>#DIV/0!</v>
      </c>
      <c r="Q95" s="78" t="e">
        <f>F95/W74</f>
        <v>#DIV/0!</v>
      </c>
      <c r="R95" s="76" t="e">
        <f>F95/W74</f>
        <v>#DIV/0!</v>
      </c>
      <c r="S95" s="77" t="e">
        <f>F95/W74</f>
        <v>#DIV/0!</v>
      </c>
      <c r="T95" s="75" t="e">
        <f>F95/W74</f>
        <v>#DIV/0!</v>
      </c>
      <c r="U95" s="77" t="e">
        <f>F95/W74</f>
        <v>#DIV/0!</v>
      </c>
      <c r="V95" s="75" t="e">
        <f>F95/W74</f>
        <v>#DIV/0!</v>
      </c>
      <c r="W95" s="272"/>
      <c r="X95" s="272"/>
    </row>
    <row r="96" spans="1:24" ht="47.25" customHeight="1" thickTop="1" thickBot="1" x14ac:dyDescent="0.3">
      <c r="A96" s="17"/>
      <c r="B96" s="206"/>
      <c r="C96" s="221" t="s">
        <v>13</v>
      </c>
      <c r="D96" s="222"/>
      <c r="E96" s="223"/>
      <c r="F96" s="165"/>
      <c r="G96" s="67" t="e">
        <f>$F96/$W$74</f>
        <v>#DIV/0!</v>
      </c>
      <c r="H96" s="79" t="e">
        <f>F96/W74</f>
        <v>#DIV/0!</v>
      </c>
      <c r="I96" s="67" t="e">
        <f>F96/W74</f>
        <v>#DIV/0!</v>
      </c>
      <c r="J96" s="79" t="e">
        <f>F96/W74</f>
        <v>#DIV/0!</v>
      </c>
      <c r="K96" s="80" t="e">
        <f>F96/W74</f>
        <v>#DIV/0!</v>
      </c>
      <c r="L96" s="79" t="e">
        <f>F96/W74</f>
        <v>#DIV/0!</v>
      </c>
      <c r="M96" s="80" t="e">
        <f>F96/W74</f>
        <v>#DIV/0!</v>
      </c>
      <c r="N96" s="79" t="e">
        <f>F96/W74</f>
        <v>#DIV/0!</v>
      </c>
      <c r="O96" s="80" t="e">
        <f>F96/W74</f>
        <v>#DIV/0!</v>
      </c>
      <c r="P96" s="67" t="e">
        <f>F96/W74</f>
        <v>#DIV/0!</v>
      </c>
      <c r="Q96" s="81" t="e">
        <f>F96/W74</f>
        <v>#DIV/0!</v>
      </c>
      <c r="R96" s="79" t="e">
        <f>F96/W74</f>
        <v>#DIV/0!</v>
      </c>
      <c r="S96" s="80" t="e">
        <f>F96/W74</f>
        <v>#DIV/0!</v>
      </c>
      <c r="T96" s="67" t="e">
        <f>F96/W74</f>
        <v>#DIV/0!</v>
      </c>
      <c r="U96" s="80" t="e">
        <f>F96/W74</f>
        <v>#DIV/0!</v>
      </c>
      <c r="V96" s="67" t="e">
        <f>F96/W74</f>
        <v>#DIV/0!</v>
      </c>
      <c r="W96" s="272"/>
      <c r="X96" s="272"/>
    </row>
    <row r="97" spans="1:24" ht="61.5" customHeight="1" thickTop="1" thickBot="1" x14ac:dyDescent="0.3">
      <c r="A97" s="17"/>
      <c r="B97" s="207"/>
      <c r="C97" s="200" t="s">
        <v>12</v>
      </c>
      <c r="D97" s="201"/>
      <c r="E97" s="202"/>
      <c r="F97" s="166"/>
      <c r="G97" s="68" t="e">
        <f>$F97/$W$74</f>
        <v>#DIV/0!</v>
      </c>
      <c r="H97" s="82" t="e">
        <f>F97/W74</f>
        <v>#DIV/0!</v>
      </c>
      <c r="I97" s="68" t="e">
        <f>F97/W74</f>
        <v>#DIV/0!</v>
      </c>
      <c r="J97" s="82" t="e">
        <f>F97/W74</f>
        <v>#DIV/0!</v>
      </c>
      <c r="K97" s="83" t="e">
        <f>F97/W74</f>
        <v>#DIV/0!</v>
      </c>
      <c r="L97" s="82" t="e">
        <f>F97/W74</f>
        <v>#DIV/0!</v>
      </c>
      <c r="M97" s="83" t="e">
        <f>F97/W74</f>
        <v>#DIV/0!</v>
      </c>
      <c r="N97" s="82" t="e">
        <f>F97/W74</f>
        <v>#DIV/0!</v>
      </c>
      <c r="O97" s="84" t="e">
        <f>F97/W74</f>
        <v>#DIV/0!</v>
      </c>
      <c r="P97" s="68" t="e">
        <f>F97/W74</f>
        <v>#DIV/0!</v>
      </c>
      <c r="Q97" s="85" t="e">
        <f>F97/W74</f>
        <v>#DIV/0!</v>
      </c>
      <c r="R97" s="86" t="e">
        <f>F97/W74</f>
        <v>#DIV/0!</v>
      </c>
      <c r="S97" s="84" t="e">
        <f>F97/W74</f>
        <v>#DIV/0!</v>
      </c>
      <c r="T97" s="68" t="e">
        <f>F97/W74</f>
        <v>#DIV/0!</v>
      </c>
      <c r="U97" s="84" t="e">
        <f>F97/W74</f>
        <v>#DIV/0!</v>
      </c>
      <c r="V97" s="68" t="e">
        <f>F97/W74</f>
        <v>#DIV/0!</v>
      </c>
      <c r="W97" s="272"/>
      <c r="X97" s="272"/>
    </row>
    <row r="98" spans="1:24" ht="37.5" customHeight="1" thickTop="1" thickBot="1" x14ac:dyDescent="0.3">
      <c r="A98" s="17"/>
      <c r="B98" s="87"/>
      <c r="C98" s="88"/>
      <c r="D98" s="88"/>
      <c r="E98" s="175" t="s">
        <v>97</v>
      </c>
      <c r="F98" s="174">
        <f>SUM(F95:F97)</f>
        <v>0</v>
      </c>
      <c r="G98" s="253" t="e">
        <f t="shared" ref="G98:U98" si="2">SUM(G87:G97)-G92</f>
        <v>#DIV/0!</v>
      </c>
      <c r="H98" s="253" t="e">
        <f t="shared" si="2"/>
        <v>#DIV/0!</v>
      </c>
      <c r="I98" s="253" t="e">
        <f t="shared" si="2"/>
        <v>#DIV/0!</v>
      </c>
      <c r="J98" s="253" t="e">
        <f t="shared" si="2"/>
        <v>#DIV/0!</v>
      </c>
      <c r="K98" s="265" t="e">
        <f t="shared" si="2"/>
        <v>#DIV/0!</v>
      </c>
      <c r="L98" s="253" t="e">
        <f t="shared" si="2"/>
        <v>#DIV/0!</v>
      </c>
      <c r="M98" s="265" t="e">
        <f t="shared" si="2"/>
        <v>#DIV/0!</v>
      </c>
      <c r="N98" s="253" t="e">
        <f t="shared" si="2"/>
        <v>#DIV/0!</v>
      </c>
      <c r="O98" s="265" t="e">
        <f t="shared" si="2"/>
        <v>#DIV/0!</v>
      </c>
      <c r="P98" s="253" t="e">
        <f t="shared" si="2"/>
        <v>#DIV/0!</v>
      </c>
      <c r="Q98" s="265" t="e">
        <f t="shared" si="2"/>
        <v>#DIV/0!</v>
      </c>
      <c r="R98" s="253" t="e">
        <f t="shared" si="2"/>
        <v>#DIV/0!</v>
      </c>
      <c r="S98" s="265" t="e">
        <f t="shared" si="2"/>
        <v>#DIV/0!</v>
      </c>
      <c r="T98" s="253" t="e">
        <f t="shared" si="2"/>
        <v>#DIV/0!</v>
      </c>
      <c r="U98" s="265" t="e">
        <f t="shared" si="2"/>
        <v>#DIV/0!</v>
      </c>
      <c r="V98" s="253" t="e">
        <f>SUM(V87:V97)-V92</f>
        <v>#DIV/0!</v>
      </c>
      <c r="W98" s="66"/>
      <c r="X98" s="66"/>
    </row>
    <row r="99" spans="1:24" ht="24.75" thickTop="1" thickBot="1" x14ac:dyDescent="0.3">
      <c r="A99" s="17"/>
      <c r="B99" s="17"/>
      <c r="C99" s="12"/>
      <c r="D99" s="89"/>
      <c r="E99" s="194" t="s">
        <v>89</v>
      </c>
      <c r="F99" s="195"/>
      <c r="G99" s="254"/>
      <c r="H99" s="254"/>
      <c r="I99" s="254"/>
      <c r="J99" s="254"/>
      <c r="K99" s="266"/>
      <c r="L99" s="254"/>
      <c r="M99" s="266"/>
      <c r="N99" s="254"/>
      <c r="O99" s="266"/>
      <c r="P99" s="254"/>
      <c r="Q99" s="266"/>
      <c r="R99" s="254"/>
      <c r="S99" s="266"/>
      <c r="T99" s="254"/>
      <c r="U99" s="266"/>
      <c r="V99" s="254"/>
      <c r="W99" s="273"/>
      <c r="X99" s="273"/>
    </row>
    <row r="100" spans="1:24" s="13" customFormat="1" ht="24" thickTop="1" x14ac:dyDescent="0.25">
      <c r="A100" s="29"/>
      <c r="B100" s="29"/>
      <c r="C100" s="89"/>
      <c r="D100" s="89"/>
      <c r="E100" s="89"/>
      <c r="F100" s="91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0"/>
      <c r="X100" s="90"/>
    </row>
    <row r="101" spans="1:24" s="13" customFormat="1" ht="28.5" x14ac:dyDescent="0.45">
      <c r="A101" s="29"/>
      <c r="B101" s="29"/>
      <c r="C101" s="89"/>
      <c r="D101" s="89"/>
      <c r="E101" s="89"/>
      <c r="F101" s="91"/>
      <c r="G101" s="92"/>
      <c r="H101" s="92"/>
      <c r="I101" s="92"/>
      <c r="J101" s="92"/>
      <c r="K101" s="92"/>
      <c r="L101" s="92"/>
      <c r="M101" s="51" t="s">
        <v>91</v>
      </c>
      <c r="N101" s="92"/>
      <c r="O101" s="92"/>
      <c r="P101" s="92"/>
      <c r="Q101" s="92"/>
      <c r="R101" s="92"/>
      <c r="S101" s="92"/>
      <c r="T101" s="92"/>
      <c r="U101" s="92"/>
      <c r="V101" s="92"/>
      <c r="W101" s="90"/>
      <c r="X101" s="90"/>
    </row>
    <row r="102" spans="1:24" s="94" customFormat="1" x14ac:dyDescent="0.2">
      <c r="A102" s="93"/>
      <c r="G102" s="94" t="s">
        <v>25</v>
      </c>
      <c r="H102" s="94" t="s">
        <v>30</v>
      </c>
      <c r="I102" s="94" t="s">
        <v>31</v>
      </c>
      <c r="J102" s="94" t="s">
        <v>48</v>
      </c>
      <c r="K102" s="94" t="s">
        <v>29</v>
      </c>
      <c r="L102" s="94" t="s">
        <v>28</v>
      </c>
      <c r="M102" s="94" t="s">
        <v>27</v>
      </c>
      <c r="N102" s="94" t="s">
        <v>23</v>
      </c>
      <c r="O102" s="94" t="s">
        <v>49</v>
      </c>
      <c r="P102" s="94" t="s">
        <v>49</v>
      </c>
      <c r="Q102" s="94" t="s">
        <v>50</v>
      </c>
      <c r="R102" s="94" t="s">
        <v>50</v>
      </c>
      <c r="S102" s="94" t="s">
        <v>51</v>
      </c>
      <c r="T102" s="94" t="s">
        <v>52</v>
      </c>
      <c r="U102" s="94" t="s">
        <v>53</v>
      </c>
      <c r="V102" s="94" t="s">
        <v>54</v>
      </c>
    </row>
    <row r="103" spans="1:24" ht="28.5" customHeight="1" thickBot="1" x14ac:dyDescent="0.5">
      <c r="G103" s="51" t="s">
        <v>17</v>
      </c>
    </row>
    <row r="104" spans="1:24" ht="39.75" customHeight="1" thickTop="1" thickBot="1" x14ac:dyDescent="0.25">
      <c r="G104" s="197" t="s">
        <v>85</v>
      </c>
      <c r="H104" s="198"/>
      <c r="I104" s="198"/>
      <c r="J104" s="199"/>
    </row>
    <row r="105" spans="1:24" ht="54.75" customHeight="1" thickTop="1" thickBot="1" x14ac:dyDescent="0.25">
      <c r="G105" s="290" t="s">
        <v>79</v>
      </c>
      <c r="H105" s="263" t="s">
        <v>84</v>
      </c>
      <c r="I105" s="263" t="s">
        <v>83</v>
      </c>
      <c r="J105" s="196" t="s">
        <v>82</v>
      </c>
    </row>
    <row r="106" spans="1:24" ht="50.25" customHeight="1" thickTop="1" thickBot="1" x14ac:dyDescent="0.25">
      <c r="G106" s="290"/>
      <c r="H106" s="264"/>
      <c r="I106" s="263"/>
      <c r="J106" s="196"/>
    </row>
    <row r="107" spans="1:24" ht="27" customHeight="1" thickTop="1" thickBot="1" x14ac:dyDescent="0.25">
      <c r="G107" s="95">
        <f>IF(G92&gt;0,G92,0)</f>
        <v>0</v>
      </c>
      <c r="H107" s="96">
        <f ca="1">IF($G$92=$G107,SUMIF($G$92:$V$92,$G$92,$G$71:$G$71)*0.9,0)</f>
        <v>0</v>
      </c>
      <c r="I107" s="97">
        <f t="shared" ref="I107:I122" ca="1" si="3">$G107*$H107</f>
        <v>0</v>
      </c>
      <c r="J107" s="98" t="e">
        <f t="shared" ref="J107:J122" ca="1" si="4">(($F$94+$F$95+$F$96+$F$97)/$W$74+$G107)*$H107</f>
        <v>#DIV/0!</v>
      </c>
    </row>
    <row r="108" spans="1:24" ht="33" customHeight="1" thickTop="1" thickBot="1" x14ac:dyDescent="0.25">
      <c r="G108" s="99">
        <f>IF(G92=H92,0,H92)</f>
        <v>0</v>
      </c>
      <c r="H108" s="100">
        <f ca="1">IF(H$92=$G108,SUMIF($G$92:$V$92,H$92,$G$71:$G$71)*0.9,0)</f>
        <v>0</v>
      </c>
      <c r="I108" s="101">
        <f t="shared" ca="1" si="3"/>
        <v>0</v>
      </c>
      <c r="J108" s="102" t="e">
        <f t="shared" ca="1" si="4"/>
        <v>#DIV/0!</v>
      </c>
    </row>
    <row r="109" spans="1:24" ht="30" customHeight="1" thickTop="1" thickBot="1" x14ac:dyDescent="0.25">
      <c r="G109" s="95">
        <f>IF(OR(G92=I92,H92=I92),0,I92)</f>
        <v>0</v>
      </c>
      <c r="H109" s="96">
        <f ca="1">IF(I$92=$G109,SUMIF($G$92:$V$92,I$92,$G$71:$G$71)*0.9,0)</f>
        <v>0</v>
      </c>
      <c r="I109" s="97">
        <f t="shared" ca="1" si="3"/>
        <v>0</v>
      </c>
      <c r="J109" s="98" t="e">
        <f t="shared" ca="1" si="4"/>
        <v>#DIV/0!</v>
      </c>
    </row>
    <row r="110" spans="1:24" ht="28.5" customHeight="1" thickTop="1" thickBot="1" x14ac:dyDescent="0.25">
      <c r="G110" s="99">
        <f>IF(OR(G92=J92,H92=J92,I92=J92),0,J92)</f>
        <v>0</v>
      </c>
      <c r="H110" s="100">
        <f ca="1">IF(J$92=$G110,SUMIF($G$92:$V$92,J$92,$G$71:$G$71)*0.9,0)</f>
        <v>0</v>
      </c>
      <c r="I110" s="101">
        <f t="shared" ca="1" si="3"/>
        <v>0</v>
      </c>
      <c r="J110" s="102" t="e">
        <f t="shared" ca="1" si="4"/>
        <v>#DIV/0!</v>
      </c>
    </row>
    <row r="111" spans="1:24" ht="27.75" customHeight="1" thickTop="1" thickBot="1" x14ac:dyDescent="0.25">
      <c r="G111" s="95">
        <f>IF(OR(G92=K92,H92=K92,I92=K92,J92=K92),0,K92)</f>
        <v>0</v>
      </c>
      <c r="H111" s="96">
        <f ca="1">IF(K$92=$G111,SUMIF($G$92:$V$92,K$92,$G$71:$G$71)*0.9,0)</f>
        <v>0</v>
      </c>
      <c r="I111" s="97">
        <f t="shared" ca="1" si="3"/>
        <v>0</v>
      </c>
      <c r="J111" s="98" t="e">
        <f t="shared" ca="1" si="4"/>
        <v>#DIV/0!</v>
      </c>
    </row>
    <row r="112" spans="1:24" ht="28.5" customHeight="1" thickTop="1" thickBot="1" x14ac:dyDescent="0.25">
      <c r="G112" s="99">
        <f>IF(OR($G$92=L92,H92=L92,I92=L92,J92=L92,K92=L92),0,L92)</f>
        <v>0</v>
      </c>
      <c r="H112" s="100">
        <f ca="1">IF(L$92=$G112,SUMIF($G$92:$V$92,L$92,$G$71:$G$71)*0.9,0)</f>
        <v>0</v>
      </c>
      <c r="I112" s="101">
        <f t="shared" ca="1" si="3"/>
        <v>0</v>
      </c>
      <c r="J112" s="102" t="e">
        <f t="shared" ca="1" si="4"/>
        <v>#DIV/0!</v>
      </c>
    </row>
    <row r="113" spans="1:34" ht="26.25" customHeight="1" thickTop="1" thickBot="1" x14ac:dyDescent="0.25">
      <c r="G113" s="95">
        <f>IF(OR($G$92=M$92,$H$92=M$92,$I$92=M$92,$J$92=M$92,$K$92=M$92,$L$92=M$92),0,M$92)</f>
        <v>0</v>
      </c>
      <c r="H113" s="96">
        <f ca="1">IF(M$92=$G113,SUMIF($G$92:$V$92,M$92,$G$71:$G$71)*0.9,0)</f>
        <v>0</v>
      </c>
      <c r="I113" s="97">
        <f t="shared" ca="1" si="3"/>
        <v>0</v>
      </c>
      <c r="J113" s="98" t="e">
        <f t="shared" ca="1" si="4"/>
        <v>#DIV/0!</v>
      </c>
    </row>
    <row r="114" spans="1:34" ht="26.25" customHeight="1" thickTop="1" thickBot="1" x14ac:dyDescent="0.25">
      <c r="G114" s="99">
        <f>IF(OR($G$92=N$92,$H$92=N$92,$I$92=N$92,$J$92=N$92,$K$92=N$92,$L$92=N$92,$M$92=N$92),0,N$92)</f>
        <v>0</v>
      </c>
      <c r="H114" s="100">
        <f ca="1">IF(N$92=$G114,SUMIF($G$92:$V$92,N$92,$G$71:$G$71)*0.9,0)</f>
        <v>0</v>
      </c>
      <c r="I114" s="101">
        <f t="shared" ca="1" si="3"/>
        <v>0</v>
      </c>
      <c r="J114" s="102" t="e">
        <f t="shared" ca="1" si="4"/>
        <v>#DIV/0!</v>
      </c>
    </row>
    <row r="115" spans="1:34" ht="27" customHeight="1" thickTop="1" thickBot="1" x14ac:dyDescent="0.25">
      <c r="G115" s="95">
        <f>IF(OR($G$92=O$92,$H$92=O$92,$I$92=O$92,$J$92=O$92,$K$92=O$92,$L$92=O$92,$M$92=O$92,$N$92=O$92),0,O$92)</f>
        <v>0</v>
      </c>
      <c r="H115" s="96">
        <f ca="1">IF(O$92=$G115,SUMIF($G$92:$V$92,O$92,$G$71:$G$71)*0.9,0)</f>
        <v>0</v>
      </c>
      <c r="I115" s="97">
        <f t="shared" ca="1" si="3"/>
        <v>0</v>
      </c>
      <c r="J115" s="98" t="e">
        <f t="shared" ca="1" si="4"/>
        <v>#DIV/0!</v>
      </c>
    </row>
    <row r="116" spans="1:34" ht="29.25" customHeight="1" thickTop="1" thickBot="1" x14ac:dyDescent="0.25">
      <c r="G116" s="99">
        <f>IF(OR($G$92=P$92,$H$92=P$92,$I$92=P$92,$J$92=P$92,$K$92=P$92,$L$92=P$92,$M$92=P$92,$N$92=P$92,$O$92=P$92),0,P$92)</f>
        <v>0</v>
      </c>
      <c r="H116" s="100">
        <f ca="1">IF(P$92=$G116,SUMIF($G$92:$V$92,P$92,$G$71:$G$71)*0.9,0)</f>
        <v>0</v>
      </c>
      <c r="I116" s="101">
        <f t="shared" ca="1" si="3"/>
        <v>0</v>
      </c>
      <c r="J116" s="102" t="e">
        <f t="shared" ca="1" si="4"/>
        <v>#DIV/0!</v>
      </c>
    </row>
    <row r="117" spans="1:34" ht="26.25" customHeight="1" thickTop="1" thickBot="1" x14ac:dyDescent="0.25">
      <c r="G117" s="95">
        <f>IF(OR($G$92=Q$92,$H$92=Q$92,$I$92=Q$92,$J$92=Q$92,$K$92=Q$92,$L$92=Q$92,$M$92=Q$92,$N$92=Q$92,$O$92=Q$92,$P$92=Q$92),0,Q$92)</f>
        <v>0</v>
      </c>
      <c r="H117" s="96">
        <f ca="1">IF(Q$92=$G117,SUMIF($G$92:$V$92,Q$92,$G$71:$G$71)*0.9,0)</f>
        <v>0</v>
      </c>
      <c r="I117" s="97">
        <f t="shared" ca="1" si="3"/>
        <v>0</v>
      </c>
      <c r="J117" s="98" t="e">
        <f t="shared" ca="1" si="4"/>
        <v>#DIV/0!</v>
      </c>
    </row>
    <row r="118" spans="1:34" ht="31.5" customHeight="1" thickTop="1" thickBot="1" x14ac:dyDescent="0.25">
      <c r="G118" s="99">
        <f>IF(OR($G$92=R$92,$H$92=R$92,$I$92=R$92,$J$92=R$92,$K$92=R$92,$L$92=R$92,$M$92=R$92,$N$92=R$92,$O$92=R$92,$P$92=R$92,$Q$92=R$92),0,R$92)</f>
        <v>0</v>
      </c>
      <c r="H118" s="100">
        <f ca="1">IF(R$92=$G118,SUMIF($G$92:$V$92,R$92,$G$71:$G$71)*0.9,0)</f>
        <v>0</v>
      </c>
      <c r="I118" s="101">
        <f t="shared" ca="1" si="3"/>
        <v>0</v>
      </c>
      <c r="J118" s="102" t="e">
        <f t="shared" ca="1" si="4"/>
        <v>#DIV/0!</v>
      </c>
    </row>
    <row r="119" spans="1:34" ht="26.25" customHeight="1" thickTop="1" thickBot="1" x14ac:dyDescent="0.25">
      <c r="G119" s="95">
        <f>IF(OR($G$92=S$92,$H$92=S$92,$I$92=S$92,$J$92=S$92,$K$92=S$92,$L$92=S$92,$M$92=S$92,$N$92=S$92,$O$92=S$92,$P$92=S$92,$Q$92=S$92,$R$92=S$92),0,S$92)</f>
        <v>0</v>
      </c>
      <c r="H119" s="96">
        <f ca="1">IF(S$92=$G119,SUMIF($G$92:$V$92,S$92,$G$71:$G$71)*0.9,0)</f>
        <v>0</v>
      </c>
      <c r="I119" s="97">
        <f t="shared" ca="1" si="3"/>
        <v>0</v>
      </c>
      <c r="J119" s="98" t="e">
        <f t="shared" ca="1" si="4"/>
        <v>#DIV/0!</v>
      </c>
    </row>
    <row r="120" spans="1:34" ht="29.25" customHeight="1" thickTop="1" thickBot="1" x14ac:dyDescent="0.25">
      <c r="G120" s="99">
        <f>IF(OR($G$92=T$92,$H$92=T$92,$I$92=T$92,$J$92=T$92,$K$92=T$92,$L$92=T$92,$M$92=T$92,$N$92=T$92,$O$92=T$92,$P$92=T$92,$Q$92=T$92,$R$92=T$92,$S$92=T$92),0,T$92)</f>
        <v>0</v>
      </c>
      <c r="H120" s="100">
        <f ca="1">IF(T$92=$G120,SUMIF($G$92:$V$92,T$92,$G$71:$G$71)*0.9,0)</f>
        <v>0</v>
      </c>
      <c r="I120" s="101">
        <f t="shared" ca="1" si="3"/>
        <v>0</v>
      </c>
      <c r="J120" s="102" t="e">
        <f t="shared" ca="1" si="4"/>
        <v>#DIV/0!</v>
      </c>
    </row>
    <row r="121" spans="1:34" ht="28.5" customHeight="1" thickTop="1" thickBot="1" x14ac:dyDescent="0.25">
      <c r="G121" s="95">
        <f>IF(OR($G$92=U$92,$H$92=U$92,$I$92=U$92,$J$92=U$92,$K$92=U$92,$L$92=U$92,$M$92=U$92,$N$92=U$92,$O$92=U$92,$P$92=U$92,$Q$92=U$92,$R$92=U$92,$S$92=U$92,$T$92=U$92),0,U$92)</f>
        <v>0</v>
      </c>
      <c r="H121" s="96">
        <f ca="1">IF(U$92=$G121,SUMIF($G$92:$V$92,U$92,$G$71:$G$71)*0.9,0)</f>
        <v>0</v>
      </c>
      <c r="I121" s="97">
        <f t="shared" ca="1" si="3"/>
        <v>0</v>
      </c>
      <c r="J121" s="98" t="e">
        <f t="shared" ca="1" si="4"/>
        <v>#DIV/0!</v>
      </c>
    </row>
    <row r="122" spans="1:34" ht="27" customHeight="1" thickTop="1" thickBot="1" x14ac:dyDescent="0.25">
      <c r="G122" s="103">
        <f>IF(OR($G$92=V$92,$H$92=V$92,$I$92=V$92,$J$92=V$92,$K$92=V$92,$L$92=V$92,$M$92=V$92,$N$92=V$92,$O$92=V$92,$P$92=V$92,$Q$92=V$92,$R$92=V$92,$S$92=V$92,$T$92=V$92,$U$92=V$92),0,V$92)</f>
        <v>0</v>
      </c>
      <c r="H122" s="104">
        <f ca="1">IF(V$92=$G122,SUMIF($G$92:$V$92,V$92,$G$71:$G$71)*0.9,0)</f>
        <v>0</v>
      </c>
      <c r="I122" s="105">
        <f t="shared" ca="1" si="3"/>
        <v>0</v>
      </c>
      <c r="J122" s="106" t="e">
        <f t="shared" ca="1" si="4"/>
        <v>#DIV/0!</v>
      </c>
    </row>
    <row r="123" spans="1:34" ht="37.5" customHeight="1" thickTop="1" thickBot="1" x14ac:dyDescent="0.25">
      <c r="G123" s="107" t="s">
        <v>86</v>
      </c>
      <c r="H123" s="108">
        <f ca="1">SUM(H107:H122)</f>
        <v>0</v>
      </c>
      <c r="I123" s="109">
        <f ca="1">SUM(I107:I122)</f>
        <v>0</v>
      </c>
      <c r="J123" s="110" t="e">
        <f ca="1">SUM(J107:J122)</f>
        <v>#DIV/0!</v>
      </c>
    </row>
    <row r="124" spans="1:34" ht="13.5" thickTop="1" x14ac:dyDescent="0.2"/>
    <row r="125" spans="1:34" ht="12.95" customHeight="1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ht="29.25" customHeight="1" thickBot="1" x14ac:dyDescent="0.5">
      <c r="C126" s="111" t="s">
        <v>99</v>
      </c>
    </row>
    <row r="127" spans="1:34" ht="30" customHeight="1" thickTop="1" thickBot="1" x14ac:dyDescent="0.3">
      <c r="A127" s="17"/>
      <c r="B127" s="17"/>
      <c r="C127" s="260" t="s">
        <v>16</v>
      </c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2"/>
    </row>
    <row r="128" spans="1:34" ht="27" customHeight="1" thickTop="1" thickBot="1" x14ac:dyDescent="0.3">
      <c r="A128" s="17"/>
      <c r="B128" s="17"/>
      <c r="C128" s="284"/>
      <c r="D128" s="285"/>
      <c r="E128" s="285"/>
      <c r="F128" s="286"/>
      <c r="G128" s="37" t="s">
        <v>25</v>
      </c>
      <c r="H128" s="38" t="s">
        <v>30</v>
      </c>
      <c r="I128" s="39" t="s">
        <v>31</v>
      </c>
      <c r="J128" s="112" t="s">
        <v>32</v>
      </c>
      <c r="K128" s="39" t="s">
        <v>29</v>
      </c>
      <c r="L128" s="38" t="s">
        <v>28</v>
      </c>
      <c r="M128" s="39" t="s">
        <v>27</v>
      </c>
      <c r="N128" s="38" t="s">
        <v>23</v>
      </c>
      <c r="O128" s="251" t="s">
        <v>21</v>
      </c>
      <c r="P128" s="252"/>
      <c r="Q128" s="279" t="s">
        <v>22</v>
      </c>
      <c r="R128" s="280"/>
      <c r="S128" s="251" t="s">
        <v>7</v>
      </c>
      <c r="T128" s="258"/>
      <c r="U128" s="258"/>
      <c r="V128" s="259"/>
      <c r="W128" s="239" t="s">
        <v>15</v>
      </c>
      <c r="X128" s="240"/>
    </row>
    <row r="129" spans="1:24" ht="19.5" customHeight="1" thickTop="1" thickBot="1" x14ac:dyDescent="0.3">
      <c r="A129" s="17"/>
      <c r="B129" s="17"/>
      <c r="C129" s="287"/>
      <c r="D129" s="288"/>
      <c r="E129" s="288"/>
      <c r="F129" s="289"/>
      <c r="G129" s="113" t="s">
        <v>26</v>
      </c>
      <c r="H129" s="42" t="s">
        <v>46</v>
      </c>
      <c r="I129" s="113" t="s">
        <v>42</v>
      </c>
      <c r="J129" s="114" t="s">
        <v>24</v>
      </c>
      <c r="K129" s="41" t="s">
        <v>33</v>
      </c>
      <c r="L129" s="114" t="s">
        <v>43</v>
      </c>
      <c r="M129" s="41" t="s">
        <v>44</v>
      </c>
      <c r="N129" s="114" t="s">
        <v>45</v>
      </c>
      <c r="O129" s="41" t="s">
        <v>34</v>
      </c>
      <c r="P129" s="41" t="s">
        <v>35</v>
      </c>
      <c r="Q129" s="114" t="s">
        <v>36</v>
      </c>
      <c r="R129" s="114" t="s">
        <v>37</v>
      </c>
      <c r="S129" s="41" t="s">
        <v>38</v>
      </c>
      <c r="T129" s="41" t="s">
        <v>39</v>
      </c>
      <c r="U129" s="41" t="s">
        <v>40</v>
      </c>
      <c r="V129" s="43" t="s">
        <v>41</v>
      </c>
      <c r="W129" s="241"/>
      <c r="X129" s="242"/>
    </row>
    <row r="130" spans="1:24" ht="30" customHeight="1" thickTop="1" x14ac:dyDescent="0.25">
      <c r="A130" s="29"/>
      <c r="B130" s="17"/>
      <c r="C130" s="281" t="s">
        <v>109</v>
      </c>
      <c r="D130" s="282"/>
      <c r="E130" s="282"/>
      <c r="F130" s="283"/>
      <c r="G130" s="167"/>
      <c r="H130" s="168"/>
      <c r="I130" s="167"/>
      <c r="J130" s="168"/>
      <c r="K130" s="167"/>
      <c r="L130" s="168"/>
      <c r="M130" s="167"/>
      <c r="N130" s="168"/>
      <c r="O130" s="167"/>
      <c r="P130" s="167"/>
      <c r="Q130" s="169"/>
      <c r="R130" s="170"/>
      <c r="S130" s="167"/>
      <c r="T130" s="167"/>
      <c r="U130" s="167"/>
      <c r="V130" s="167"/>
      <c r="W130" s="246">
        <f>SUM(G130:V130)</f>
        <v>0</v>
      </c>
      <c r="X130" s="247"/>
    </row>
    <row r="131" spans="1:24" ht="29.25" customHeight="1" x14ac:dyDescent="0.25">
      <c r="A131" s="17"/>
      <c r="B131" s="17"/>
      <c r="C131" s="356" t="s">
        <v>110</v>
      </c>
      <c r="D131" s="357"/>
      <c r="E131" s="357"/>
      <c r="F131" s="358"/>
      <c r="G131" s="142"/>
      <c r="H131" s="171"/>
      <c r="I131" s="142"/>
      <c r="J131" s="171"/>
      <c r="K131" s="142"/>
      <c r="L131" s="171"/>
      <c r="M131" s="142"/>
      <c r="N131" s="171"/>
      <c r="O131" s="142"/>
      <c r="P131" s="142"/>
      <c r="Q131" s="143"/>
      <c r="R131" s="172"/>
      <c r="S131" s="142"/>
      <c r="T131" s="142"/>
      <c r="U131" s="142"/>
      <c r="V131" s="142"/>
      <c r="W131" s="233">
        <f>SUM(G131:V131)</f>
        <v>0</v>
      </c>
      <c r="X131" s="234"/>
    </row>
    <row r="132" spans="1:24" ht="25.5" customHeight="1" x14ac:dyDescent="0.25">
      <c r="A132" s="17"/>
      <c r="B132" s="17"/>
      <c r="C132" s="243" t="s">
        <v>111</v>
      </c>
      <c r="D132" s="244"/>
      <c r="E132" s="244"/>
      <c r="F132" s="245"/>
      <c r="G132" s="115" t="e">
        <f t="shared" ref="G132:V132" si="5">(G130/G131)*1000</f>
        <v>#DIV/0!</v>
      </c>
      <c r="H132" s="115" t="e">
        <f t="shared" si="5"/>
        <v>#DIV/0!</v>
      </c>
      <c r="I132" s="115" t="e">
        <f t="shared" si="5"/>
        <v>#DIV/0!</v>
      </c>
      <c r="J132" s="116" t="e">
        <f t="shared" si="5"/>
        <v>#DIV/0!</v>
      </c>
      <c r="K132" s="115" t="e">
        <f t="shared" si="5"/>
        <v>#DIV/0!</v>
      </c>
      <c r="L132" s="116" t="e">
        <f t="shared" si="5"/>
        <v>#DIV/0!</v>
      </c>
      <c r="M132" s="115" t="e">
        <f t="shared" si="5"/>
        <v>#DIV/0!</v>
      </c>
      <c r="N132" s="116" t="e">
        <f t="shared" si="5"/>
        <v>#DIV/0!</v>
      </c>
      <c r="O132" s="115" t="e">
        <f t="shared" si="5"/>
        <v>#DIV/0!</v>
      </c>
      <c r="P132" s="115" t="e">
        <f t="shared" si="5"/>
        <v>#DIV/0!</v>
      </c>
      <c r="Q132" s="115" t="e">
        <f t="shared" si="5"/>
        <v>#DIV/0!</v>
      </c>
      <c r="R132" s="117" t="e">
        <f t="shared" si="5"/>
        <v>#DIV/0!</v>
      </c>
      <c r="S132" s="115" t="e">
        <f t="shared" si="5"/>
        <v>#DIV/0!</v>
      </c>
      <c r="T132" s="115" t="e">
        <f t="shared" si="5"/>
        <v>#DIV/0!</v>
      </c>
      <c r="U132" s="115" t="e">
        <f t="shared" si="5"/>
        <v>#DIV/0!</v>
      </c>
      <c r="V132" s="115" t="e">
        <f t="shared" si="5"/>
        <v>#DIV/0!</v>
      </c>
      <c r="W132" s="235"/>
      <c r="X132" s="236"/>
    </row>
    <row r="133" spans="1:24" ht="26.25" customHeight="1" thickBot="1" x14ac:dyDescent="0.3">
      <c r="A133" s="17"/>
      <c r="B133" s="17"/>
      <c r="C133" s="269" t="s">
        <v>112</v>
      </c>
      <c r="D133" s="270"/>
      <c r="E133" s="270"/>
      <c r="F133" s="271"/>
      <c r="G133" s="118" t="e">
        <f t="shared" ref="G133:V133" si="6">G73</f>
        <v>#DIV/0!</v>
      </c>
      <c r="H133" s="118" t="e">
        <f t="shared" si="6"/>
        <v>#DIV/0!</v>
      </c>
      <c r="I133" s="118" t="e">
        <f t="shared" si="6"/>
        <v>#DIV/0!</v>
      </c>
      <c r="J133" s="118" t="e">
        <f t="shared" si="6"/>
        <v>#DIV/0!</v>
      </c>
      <c r="K133" s="118" t="e">
        <f t="shared" si="6"/>
        <v>#DIV/0!</v>
      </c>
      <c r="L133" s="118" t="e">
        <f t="shared" si="6"/>
        <v>#DIV/0!</v>
      </c>
      <c r="M133" s="118" t="e">
        <f t="shared" si="6"/>
        <v>#DIV/0!</v>
      </c>
      <c r="N133" s="118" t="e">
        <f t="shared" si="6"/>
        <v>#DIV/0!</v>
      </c>
      <c r="O133" s="118" t="e">
        <f t="shared" si="6"/>
        <v>#DIV/0!</v>
      </c>
      <c r="P133" s="118" t="e">
        <f t="shared" si="6"/>
        <v>#DIV/0!</v>
      </c>
      <c r="Q133" s="118" t="e">
        <f t="shared" si="6"/>
        <v>#DIV/0!</v>
      </c>
      <c r="R133" s="118" t="e">
        <f t="shared" si="6"/>
        <v>#DIV/0!</v>
      </c>
      <c r="S133" s="118" t="e">
        <f t="shared" si="6"/>
        <v>#DIV/0!</v>
      </c>
      <c r="T133" s="118" t="e">
        <f t="shared" si="6"/>
        <v>#DIV/0!</v>
      </c>
      <c r="U133" s="118" t="e">
        <f t="shared" si="6"/>
        <v>#DIV/0!</v>
      </c>
      <c r="V133" s="118" t="e">
        <f t="shared" si="6"/>
        <v>#DIV/0!</v>
      </c>
      <c r="W133" s="237"/>
      <c r="X133" s="238"/>
    </row>
    <row r="134" spans="1:24" ht="15.75" thickTop="1" x14ac:dyDescent="0.25">
      <c r="A134" s="17"/>
      <c r="B134" s="17"/>
      <c r="C134" s="119"/>
      <c r="D134" s="119"/>
      <c r="E134" s="119"/>
      <c r="F134" s="119"/>
      <c r="G134" s="203" t="e">
        <f>IF(AND(G$132&gt;=G$133-(0.1*G$133),G$132&lt;=G$133+(0.1*G$133)),$D$135,$E$135)</f>
        <v>#DIV/0!</v>
      </c>
      <c r="H134" s="203" t="e">
        <f t="shared" ref="H134:V134" si="7">IF(AND(H$132&gt;=H$133-(0.1*H$133),H$132&lt;=H$133+(0.1*H$133)),$D$135,$E$135)</f>
        <v>#DIV/0!</v>
      </c>
      <c r="I134" s="203" t="e">
        <f t="shared" si="7"/>
        <v>#DIV/0!</v>
      </c>
      <c r="J134" s="203" t="e">
        <f t="shared" si="7"/>
        <v>#DIV/0!</v>
      </c>
      <c r="K134" s="203" t="e">
        <f t="shared" si="7"/>
        <v>#DIV/0!</v>
      </c>
      <c r="L134" s="203" t="e">
        <f t="shared" si="7"/>
        <v>#DIV/0!</v>
      </c>
      <c r="M134" s="203" t="e">
        <f t="shared" si="7"/>
        <v>#DIV/0!</v>
      </c>
      <c r="N134" s="203" t="e">
        <f t="shared" si="7"/>
        <v>#DIV/0!</v>
      </c>
      <c r="O134" s="203" t="e">
        <f t="shared" si="7"/>
        <v>#DIV/0!</v>
      </c>
      <c r="P134" s="203" t="e">
        <f t="shared" si="7"/>
        <v>#DIV/0!</v>
      </c>
      <c r="Q134" s="203" t="e">
        <f t="shared" si="7"/>
        <v>#DIV/0!</v>
      </c>
      <c r="R134" s="203" t="e">
        <f t="shared" si="7"/>
        <v>#DIV/0!</v>
      </c>
      <c r="S134" s="203" t="e">
        <f t="shared" si="7"/>
        <v>#DIV/0!</v>
      </c>
      <c r="T134" s="203" t="e">
        <f t="shared" si="7"/>
        <v>#DIV/0!</v>
      </c>
      <c r="U134" s="203" t="e">
        <f t="shared" si="7"/>
        <v>#DIV/0!</v>
      </c>
      <c r="V134" s="203" t="e">
        <f t="shared" si="7"/>
        <v>#DIV/0!</v>
      </c>
      <c r="W134" s="119"/>
      <c r="X134" s="119"/>
    </row>
    <row r="135" spans="1:24" ht="85.5" customHeight="1" x14ac:dyDescent="0.25">
      <c r="A135" s="120"/>
      <c r="B135" s="17"/>
      <c r="C135" s="119"/>
      <c r="D135" s="121" t="s">
        <v>56</v>
      </c>
      <c r="E135" s="94" t="s">
        <v>67</v>
      </c>
      <c r="F135" s="119"/>
      <c r="G135" s="204">
        <f>IF(AND($G130&gt;=G131-1,$G130&lt;=G131+1),D133,#REF!)</f>
        <v>0</v>
      </c>
      <c r="H135" s="204">
        <f>IF(AND($G130&gt;=H131-1,$G130&lt;=H131+1),E133,#REF!)</f>
        <v>0</v>
      </c>
      <c r="I135" s="204">
        <f>IF(AND($G130&gt;=I131-1,$G130&lt;=I131+1),F133,#REF!)</f>
        <v>0</v>
      </c>
      <c r="J135" s="204" t="e">
        <f>IF(AND($G130&gt;=J131-1,$G130&lt;=J131+1),G133,#REF!)</f>
        <v>#DIV/0!</v>
      </c>
      <c r="K135" s="204" t="e">
        <f>IF(AND($G130&gt;=K131-1,$G130&lt;=K131+1),H133,#REF!)</f>
        <v>#DIV/0!</v>
      </c>
      <c r="L135" s="204" t="e">
        <f>IF(AND($G130&gt;=L131-1,$G130&lt;=L131+1),I133,#REF!)</f>
        <v>#DIV/0!</v>
      </c>
      <c r="M135" s="204" t="e">
        <f>IF(AND($G130&gt;=M131-1,$G130&lt;=M131+1),J133,#REF!)</f>
        <v>#DIV/0!</v>
      </c>
      <c r="N135" s="204" t="e">
        <f>IF(AND($G130&gt;=N131-1,$G130&lt;=N131+1),K133,#REF!)</f>
        <v>#DIV/0!</v>
      </c>
      <c r="O135" s="204" t="e">
        <f>IF(AND($G130&gt;=O131-1,$G130&lt;=O131+1),L133,#REF!)</f>
        <v>#DIV/0!</v>
      </c>
      <c r="P135" s="204" t="e">
        <f>IF(AND($G130&gt;=P131-1,$G130&lt;=P131+1),M133,#REF!)</f>
        <v>#DIV/0!</v>
      </c>
      <c r="Q135" s="204" t="e">
        <f>IF(AND($G130&gt;=Q131-1,$G130&lt;=Q131+1),N133,#REF!)</f>
        <v>#DIV/0!</v>
      </c>
      <c r="R135" s="204" t="e">
        <f>IF(AND($G130&gt;=R131-1,$G130&lt;=R131+1),O133,#REF!)</f>
        <v>#DIV/0!</v>
      </c>
      <c r="S135" s="204" t="e">
        <f>IF(AND($G130&gt;=S131-1,$G130&lt;=S131+1),P133,#REF!)</f>
        <v>#DIV/0!</v>
      </c>
      <c r="T135" s="204" t="e">
        <f>IF(AND($G130&gt;=T131-1,$G130&lt;=T131+1),Q133,#REF!)</f>
        <v>#DIV/0!</v>
      </c>
      <c r="U135" s="204" t="e">
        <f>IF(AND($G130&gt;=U131-1,$G130&lt;=U131+1),R133,#REF!)</f>
        <v>#DIV/0!</v>
      </c>
      <c r="V135" s="204" t="e">
        <f>IF(AND($G130&gt;=V131-1,$G130&lt;=V131+1),S133,#REF!)</f>
        <v>#DIV/0!</v>
      </c>
      <c r="W135" s="119"/>
      <c r="X135" s="119"/>
    </row>
    <row r="136" spans="1:24" ht="39.75" customHeight="1" thickBot="1" x14ac:dyDescent="0.3">
      <c r="A136" s="29"/>
      <c r="B136" s="17"/>
      <c r="C136" s="119"/>
      <c r="D136" s="121"/>
      <c r="E136" s="94"/>
      <c r="F136" s="119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19"/>
      <c r="X136" s="119"/>
    </row>
    <row r="137" spans="1:24" s="13" customFormat="1" ht="21.75" customHeight="1" thickTop="1" thickBot="1" x14ac:dyDescent="0.3">
      <c r="A137" s="29"/>
      <c r="B137" s="274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6"/>
      <c r="W137" s="123"/>
      <c r="X137" s="123"/>
    </row>
    <row r="138" spans="1:24" s="13" customFormat="1" ht="26.25" customHeight="1" thickTop="1" thickBot="1" x14ac:dyDescent="0.3">
      <c r="A138" s="29"/>
      <c r="B138" s="137"/>
      <c r="C138" s="255" t="s">
        <v>113</v>
      </c>
      <c r="D138" s="256"/>
      <c r="E138" s="256"/>
      <c r="F138" s="257"/>
      <c r="G138" s="124" t="s">
        <v>25</v>
      </c>
      <c r="H138" s="125" t="s">
        <v>30</v>
      </c>
      <c r="I138" s="124" t="s">
        <v>31</v>
      </c>
      <c r="J138" s="125" t="s">
        <v>32</v>
      </c>
      <c r="K138" s="124" t="s">
        <v>29</v>
      </c>
      <c r="L138" s="125" t="s">
        <v>28</v>
      </c>
      <c r="M138" s="124" t="s">
        <v>27</v>
      </c>
      <c r="N138" s="125" t="s">
        <v>23</v>
      </c>
      <c r="O138" s="248" t="s">
        <v>21</v>
      </c>
      <c r="P138" s="250"/>
      <c r="Q138" s="267" t="s">
        <v>22</v>
      </c>
      <c r="R138" s="268"/>
      <c r="S138" s="248" t="s">
        <v>7</v>
      </c>
      <c r="T138" s="249"/>
      <c r="U138" s="249"/>
      <c r="V138" s="250"/>
      <c r="W138" s="123"/>
      <c r="X138" s="123"/>
    </row>
    <row r="139" spans="1:24" s="13" customFormat="1" ht="21" customHeight="1" thickTop="1" thickBot="1" x14ac:dyDescent="0.3">
      <c r="A139" s="29"/>
      <c r="B139" s="188"/>
      <c r="C139" s="189"/>
      <c r="D139" s="227">
        <f>I46</f>
        <v>0</v>
      </c>
      <c r="E139" s="227"/>
      <c r="F139" s="228"/>
      <c r="G139" s="126" t="s">
        <v>26</v>
      </c>
      <c r="H139" s="127" t="s">
        <v>46</v>
      </c>
      <c r="I139" s="128" t="s">
        <v>42</v>
      </c>
      <c r="J139" s="127" t="s">
        <v>24</v>
      </c>
      <c r="K139" s="128" t="s">
        <v>33</v>
      </c>
      <c r="L139" s="127" t="s">
        <v>43</v>
      </c>
      <c r="M139" s="128" t="s">
        <v>44</v>
      </c>
      <c r="N139" s="127" t="s">
        <v>45</v>
      </c>
      <c r="O139" s="128" t="s">
        <v>34</v>
      </c>
      <c r="P139" s="128" t="s">
        <v>35</v>
      </c>
      <c r="Q139" s="127" t="s">
        <v>36</v>
      </c>
      <c r="R139" s="127" t="s">
        <v>37</v>
      </c>
      <c r="S139" s="128" t="s">
        <v>38</v>
      </c>
      <c r="T139" s="128" t="s">
        <v>39</v>
      </c>
      <c r="U139" s="128" t="s">
        <v>40</v>
      </c>
      <c r="V139" s="128" t="s">
        <v>41</v>
      </c>
      <c r="W139" s="123"/>
      <c r="X139" s="123"/>
    </row>
    <row r="140" spans="1:24" s="13" customFormat="1" ht="32.25" customHeight="1" thickTop="1" x14ac:dyDescent="0.25">
      <c r="A140" s="29"/>
      <c r="B140" s="188"/>
      <c r="C140" s="189"/>
      <c r="D140" s="227"/>
      <c r="E140" s="227"/>
      <c r="F140" s="228"/>
      <c r="G140" s="192" t="e">
        <f t="shared" ref="G140:V140" si="8">(1/SUMIF($G$98:$V$98,G$98,$G$130:$V$130))*((SUMIF($G$98:$V$98,G$98,$G$71:$V$71)*0.9))*(G$132/1000)*G$98</f>
        <v>#DIV/0!</v>
      </c>
      <c r="H140" s="231" t="e">
        <f t="shared" si="8"/>
        <v>#DIV/0!</v>
      </c>
      <c r="I140" s="192" t="e">
        <f t="shared" si="8"/>
        <v>#DIV/0!</v>
      </c>
      <c r="J140" s="231" t="e">
        <f t="shared" si="8"/>
        <v>#DIV/0!</v>
      </c>
      <c r="K140" s="192" t="e">
        <f t="shared" si="8"/>
        <v>#DIV/0!</v>
      </c>
      <c r="L140" s="231" t="e">
        <f t="shared" si="8"/>
        <v>#DIV/0!</v>
      </c>
      <c r="M140" s="192" t="e">
        <f t="shared" si="8"/>
        <v>#DIV/0!</v>
      </c>
      <c r="N140" s="231" t="e">
        <f t="shared" si="8"/>
        <v>#DIV/0!</v>
      </c>
      <c r="O140" s="192" t="e">
        <f t="shared" si="8"/>
        <v>#DIV/0!</v>
      </c>
      <c r="P140" s="192" t="e">
        <f t="shared" si="8"/>
        <v>#DIV/0!</v>
      </c>
      <c r="Q140" s="231" t="e">
        <f t="shared" si="8"/>
        <v>#DIV/0!</v>
      </c>
      <c r="R140" s="231" t="e">
        <f t="shared" si="8"/>
        <v>#DIV/0!</v>
      </c>
      <c r="S140" s="192" t="e">
        <f t="shared" si="8"/>
        <v>#DIV/0!</v>
      </c>
      <c r="T140" s="192" t="e">
        <f t="shared" si="8"/>
        <v>#DIV/0!</v>
      </c>
      <c r="U140" s="192" t="e">
        <f t="shared" si="8"/>
        <v>#DIV/0!</v>
      </c>
      <c r="V140" s="192" t="e">
        <f t="shared" si="8"/>
        <v>#DIV/0!</v>
      </c>
      <c r="W140" s="123"/>
      <c r="X140" s="123"/>
    </row>
    <row r="141" spans="1:24" s="13" customFormat="1" ht="26.25" customHeight="1" thickBot="1" x14ac:dyDescent="0.3">
      <c r="A141" s="17"/>
      <c r="B141" s="190"/>
      <c r="C141" s="191"/>
      <c r="D141" s="129"/>
      <c r="E141" s="129" t="s">
        <v>47</v>
      </c>
      <c r="F141" s="173">
        <v>43101</v>
      </c>
      <c r="G141" s="193"/>
      <c r="H141" s="232"/>
      <c r="I141" s="193"/>
      <c r="J141" s="232"/>
      <c r="K141" s="193"/>
      <c r="L141" s="232"/>
      <c r="M141" s="193"/>
      <c r="N141" s="232"/>
      <c r="O141" s="193"/>
      <c r="P141" s="193"/>
      <c r="Q141" s="232"/>
      <c r="R141" s="232"/>
      <c r="S141" s="193"/>
      <c r="T141" s="193"/>
      <c r="U141" s="193"/>
      <c r="V141" s="193"/>
      <c r="W141" s="130"/>
      <c r="X141" s="130"/>
    </row>
    <row r="142" spans="1:24" s="13" customFormat="1" ht="23.25" customHeight="1" thickTop="1" thickBot="1" x14ac:dyDescent="0.3">
      <c r="A142" s="17"/>
      <c r="B142" s="337" t="s">
        <v>68</v>
      </c>
      <c r="C142" s="338"/>
      <c r="D142" s="338"/>
      <c r="E142" s="338"/>
      <c r="F142" s="177">
        <f>I47</f>
        <v>0</v>
      </c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30"/>
      <c r="W142" s="31"/>
      <c r="X142" s="31"/>
    </row>
    <row r="143" spans="1:24" s="13" customFormat="1" ht="24" thickTop="1" x14ac:dyDescent="0.25">
      <c r="A143" s="29"/>
      <c r="B143" s="29"/>
      <c r="C143" s="131"/>
      <c r="D143" s="131"/>
      <c r="E143" s="131"/>
      <c r="F143" s="131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23"/>
      <c r="X143" s="123"/>
    </row>
  </sheetData>
  <sheetProtection password="87E3" sheet="1" objects="1" scenarios="1"/>
  <mergeCells count="169">
    <mergeCell ref="W88:X88"/>
    <mergeCell ref="W89:X89"/>
    <mergeCell ref="C82:V83"/>
    <mergeCell ref="R92:R93"/>
    <mergeCell ref="Q92:Q93"/>
    <mergeCell ref="L92:L93"/>
    <mergeCell ref="O47:T47"/>
    <mergeCell ref="T31:X31"/>
    <mergeCell ref="T32:X32"/>
    <mergeCell ref="N92:N93"/>
    <mergeCell ref="W73:X73"/>
    <mergeCell ref="C73:F73"/>
    <mergeCell ref="S74:V74"/>
    <mergeCell ref="W90:X90"/>
    <mergeCell ref="C86:F86"/>
    <mergeCell ref="O84:P84"/>
    <mergeCell ref="Q84:R84"/>
    <mergeCell ref="S84:V84"/>
    <mergeCell ref="W84:X86"/>
    <mergeCell ref="C84:F85"/>
    <mergeCell ref="W91:X91"/>
    <mergeCell ref="W92:X92"/>
    <mergeCell ref="W87:X87"/>
    <mergeCell ref="V92:V93"/>
    <mergeCell ref="B142:E142"/>
    <mergeCell ref="T34:X35"/>
    <mergeCell ref="S34:S35"/>
    <mergeCell ref="I50:J50"/>
    <mergeCell ref="K50:L50"/>
    <mergeCell ref="N50:X50"/>
    <mergeCell ref="C45:X45"/>
    <mergeCell ref="I48:N48"/>
    <mergeCell ref="C47:H47"/>
    <mergeCell ref="G92:G93"/>
    <mergeCell ref="H92:H93"/>
    <mergeCell ref="C92:F92"/>
    <mergeCell ref="F87:F91"/>
    <mergeCell ref="J92:J93"/>
    <mergeCell ref="K92:K93"/>
    <mergeCell ref="Q48:X48"/>
    <mergeCell ref="W72:X72"/>
    <mergeCell ref="O92:O93"/>
    <mergeCell ref="O98:O99"/>
    <mergeCell ref="C131:F131"/>
    <mergeCell ref="S92:S93"/>
    <mergeCell ref="C91:E91"/>
    <mergeCell ref="W74:X74"/>
    <mergeCell ref="C72:F72"/>
    <mergeCell ref="C4:X10"/>
    <mergeCell ref="C44:D44"/>
    <mergeCell ref="W71:X71"/>
    <mergeCell ref="C68:X68"/>
    <mergeCell ref="C71:F71"/>
    <mergeCell ref="O69:P69"/>
    <mergeCell ref="Q69:R69"/>
    <mergeCell ref="W69:X70"/>
    <mergeCell ref="S69:V69"/>
    <mergeCell ref="C69:F70"/>
    <mergeCell ref="C48:H48"/>
    <mergeCell ref="C46:H46"/>
    <mergeCell ref="C51:H51"/>
    <mergeCell ref="I51:R51"/>
    <mergeCell ref="I47:N47"/>
    <mergeCell ref="I49:N49"/>
    <mergeCell ref="C18:X23"/>
    <mergeCell ref="C60:X62"/>
    <mergeCell ref="C52:X52"/>
    <mergeCell ref="U47:X47"/>
    <mergeCell ref="T29:X30"/>
    <mergeCell ref="I46:O46"/>
    <mergeCell ref="Q49:X49"/>
    <mergeCell ref="D50:H50"/>
    <mergeCell ref="O138:P138"/>
    <mergeCell ref="M134:M135"/>
    <mergeCell ref="T134:T135"/>
    <mergeCell ref="S134:S135"/>
    <mergeCell ref="O134:O135"/>
    <mergeCell ref="N134:N135"/>
    <mergeCell ref="B137:V137"/>
    <mergeCell ref="T92:T93"/>
    <mergeCell ref="U92:U93"/>
    <mergeCell ref="H98:H99"/>
    <mergeCell ref="K134:K135"/>
    <mergeCell ref="I92:I93"/>
    <mergeCell ref="J98:J99"/>
    <mergeCell ref="M92:M93"/>
    <mergeCell ref="P92:P93"/>
    <mergeCell ref="Q128:R128"/>
    <mergeCell ref="L134:L135"/>
    <mergeCell ref="C130:F130"/>
    <mergeCell ref="C128:F129"/>
    <mergeCell ref="G105:G106"/>
    <mergeCell ref="G98:G99"/>
    <mergeCell ref="W94:X94"/>
    <mergeCell ref="L98:L99"/>
    <mergeCell ref="M98:M99"/>
    <mergeCell ref="W95:X95"/>
    <mergeCell ref="Q98:Q99"/>
    <mergeCell ref="W99:X99"/>
    <mergeCell ref="W96:X96"/>
    <mergeCell ref="W97:X97"/>
    <mergeCell ref="T98:T99"/>
    <mergeCell ref="U98:U99"/>
    <mergeCell ref="R98:R99"/>
    <mergeCell ref="S98:S99"/>
    <mergeCell ref="V98:V99"/>
    <mergeCell ref="N98:N99"/>
    <mergeCell ref="W131:X131"/>
    <mergeCell ref="W132:X133"/>
    <mergeCell ref="W128:X129"/>
    <mergeCell ref="C132:F132"/>
    <mergeCell ref="W130:X130"/>
    <mergeCell ref="S138:V138"/>
    <mergeCell ref="Q134:Q135"/>
    <mergeCell ref="O128:P128"/>
    <mergeCell ref="P98:P99"/>
    <mergeCell ref="H134:H135"/>
    <mergeCell ref="C138:F138"/>
    <mergeCell ref="V134:V135"/>
    <mergeCell ref="S128:V128"/>
    <mergeCell ref="I98:I99"/>
    <mergeCell ref="C127:X127"/>
    <mergeCell ref="H105:H106"/>
    <mergeCell ref="I105:I106"/>
    <mergeCell ref="K98:K99"/>
    <mergeCell ref="U134:U135"/>
    <mergeCell ref="Q138:R138"/>
    <mergeCell ref="R134:R135"/>
    <mergeCell ref="P134:P135"/>
    <mergeCell ref="I134:I135"/>
    <mergeCell ref="C133:F133"/>
    <mergeCell ref="G142:V142"/>
    <mergeCell ref="G140:G141"/>
    <mergeCell ref="L140:L141"/>
    <mergeCell ref="N140:N141"/>
    <mergeCell ref="M140:M141"/>
    <mergeCell ref="V140:V141"/>
    <mergeCell ref="O140:O141"/>
    <mergeCell ref="U140:U141"/>
    <mergeCell ref="S140:S141"/>
    <mergeCell ref="H140:H141"/>
    <mergeCell ref="T140:T141"/>
    <mergeCell ref="R140:R141"/>
    <mergeCell ref="P140:P141"/>
    <mergeCell ref="Q140:Q141"/>
    <mergeCell ref="K140:K141"/>
    <mergeCell ref="J140:J141"/>
    <mergeCell ref="C49:H49"/>
    <mergeCell ref="B139:C139"/>
    <mergeCell ref="B140:C140"/>
    <mergeCell ref="B141:C141"/>
    <mergeCell ref="I140:I141"/>
    <mergeCell ref="E99:F99"/>
    <mergeCell ref="J105:J106"/>
    <mergeCell ref="G104:J104"/>
    <mergeCell ref="C97:E97"/>
    <mergeCell ref="J134:J135"/>
    <mergeCell ref="B95:B97"/>
    <mergeCell ref="B87:B92"/>
    <mergeCell ref="C90:E90"/>
    <mergeCell ref="B93:E93"/>
    <mergeCell ref="C94:E94"/>
    <mergeCell ref="C95:E95"/>
    <mergeCell ref="C96:E96"/>
    <mergeCell ref="G134:G135"/>
    <mergeCell ref="C87:E87"/>
    <mergeCell ref="C88:E88"/>
    <mergeCell ref="C89:E89"/>
    <mergeCell ref="D139:F140"/>
  </mergeCells>
  <phoneticPr fontId="33" type="noConversion"/>
  <hyperlinks>
    <hyperlink ref="T34" r:id="rId1"/>
  </hyperlinks>
  <pageMargins left="0.70866141732283472" right="0.70866141732283472" top="0" bottom="0" header="0.31496062992125984" footer="0.31496062992125984"/>
  <pageSetup paperSize="9" scale="3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S1504"/>
  <sheetViews>
    <sheetView workbookViewId="0">
      <pane ySplit="11" topLeftCell="A939" activePane="bottomLeft" state="frozen"/>
      <selection pane="bottomLeft" activeCell="B952" sqref="B952"/>
    </sheetView>
  </sheetViews>
  <sheetFormatPr defaultRowHeight="12.75" x14ac:dyDescent="0.2"/>
  <cols>
    <col min="1" max="1" width="65.140625" style="1" customWidth="1"/>
    <col min="2" max="2" width="35" style="1" customWidth="1"/>
    <col min="3" max="3" width="25" style="1" customWidth="1"/>
    <col min="4" max="4" width="24.140625" style="1" customWidth="1"/>
    <col min="5" max="16384" width="9.140625" style="1"/>
  </cols>
  <sheetData>
    <row r="1" spans="1:19" ht="17.25" customHeight="1" thickTop="1" thickBot="1" x14ac:dyDescent="0.3">
      <c r="A1" s="386" t="s">
        <v>76</v>
      </c>
      <c r="B1" s="275"/>
      <c r="C1" s="275"/>
      <c r="D1" s="276"/>
    </row>
    <row r="2" spans="1:19" ht="12.75" customHeight="1" thickTop="1" x14ac:dyDescent="0.2">
      <c r="A2" s="387" t="s">
        <v>103</v>
      </c>
      <c r="B2" s="390"/>
      <c r="C2" s="179"/>
      <c r="D2" s="180"/>
      <c r="E2" s="2"/>
    </row>
    <row r="3" spans="1:19" ht="12.75" customHeight="1" x14ac:dyDescent="0.2">
      <c r="A3" s="388"/>
      <c r="B3" s="391"/>
      <c r="C3" s="179"/>
      <c r="D3" s="180"/>
      <c r="E3" s="2"/>
    </row>
    <row r="4" spans="1:19" ht="12.75" customHeight="1" x14ac:dyDescent="0.2">
      <c r="A4" s="388"/>
      <c r="B4" s="391"/>
      <c r="C4" s="179"/>
      <c r="D4" s="180"/>
      <c r="E4" s="2"/>
    </row>
    <row r="5" spans="1:19" ht="12.75" customHeight="1" x14ac:dyDescent="0.2">
      <c r="A5" s="388">
        <f>'contributo 2017'!I46</f>
        <v>0</v>
      </c>
      <c r="B5" s="391"/>
      <c r="C5" s="179"/>
      <c r="D5" s="180"/>
      <c r="E5" s="2"/>
    </row>
    <row r="6" spans="1:19" ht="12.75" customHeight="1" x14ac:dyDescent="0.2">
      <c r="A6" s="388"/>
      <c r="B6" s="391"/>
      <c r="C6" s="179"/>
      <c r="D6" s="180"/>
      <c r="E6" s="2"/>
    </row>
    <row r="7" spans="1:19" ht="12.75" customHeight="1" x14ac:dyDescent="0.2">
      <c r="A7" s="388"/>
      <c r="B7" s="391"/>
      <c r="C7" s="179"/>
      <c r="D7" s="180"/>
      <c r="E7" s="2"/>
    </row>
    <row r="8" spans="1:19" ht="12.75" customHeight="1" x14ac:dyDescent="0.2">
      <c r="A8" s="388" t="s">
        <v>102</v>
      </c>
      <c r="B8" s="391"/>
      <c r="C8" s="181"/>
      <c r="D8" s="180"/>
      <c r="E8" s="2"/>
    </row>
    <row r="9" spans="1:19" ht="18" customHeight="1" thickBot="1" x14ac:dyDescent="0.25">
      <c r="A9" s="389"/>
      <c r="B9" s="392"/>
      <c r="C9" s="178"/>
      <c r="D9" s="180"/>
    </row>
    <row r="10" spans="1:19" ht="18" customHeight="1" thickTop="1" thickBot="1" x14ac:dyDescent="0.3">
      <c r="A10" s="337"/>
      <c r="B10" s="338"/>
      <c r="C10" s="338"/>
      <c r="D10" s="385"/>
      <c r="E10" s="4"/>
      <c r="F10" s="4"/>
      <c r="G10" s="5"/>
      <c r="H10" s="5"/>
      <c r="I10" s="5"/>
      <c r="N10" s="3"/>
      <c r="O10" s="6"/>
      <c r="P10" s="6"/>
      <c r="Q10" s="6"/>
      <c r="R10" s="6"/>
      <c r="S10" s="6"/>
    </row>
    <row r="11" spans="1:19" ht="16.5" thickTop="1" x14ac:dyDescent="0.25">
      <c r="A11" s="9" t="s">
        <v>93</v>
      </c>
      <c r="B11" s="10" t="s">
        <v>69</v>
      </c>
      <c r="C11" s="11" t="s">
        <v>94</v>
      </c>
      <c r="D11" s="11" t="s">
        <v>95</v>
      </c>
      <c r="E11" s="7"/>
      <c r="F11" s="7"/>
      <c r="G11" s="7"/>
    </row>
    <row r="12" spans="1:19" ht="15" x14ac:dyDescent="0.2">
      <c r="A12" s="182"/>
      <c r="B12" s="184"/>
      <c r="C12" s="183"/>
      <c r="D12" s="183"/>
    </row>
    <row r="13" spans="1:19" ht="15" x14ac:dyDescent="0.2">
      <c r="A13" s="182"/>
      <c r="B13" s="184"/>
      <c r="C13" s="183"/>
      <c r="D13" s="183"/>
    </row>
    <row r="14" spans="1:19" ht="15" x14ac:dyDescent="0.2">
      <c r="A14" s="182"/>
      <c r="B14" s="184"/>
      <c r="C14" s="183"/>
      <c r="D14" s="183"/>
    </row>
    <row r="15" spans="1:19" ht="15" x14ac:dyDescent="0.2">
      <c r="A15" s="182"/>
      <c r="B15" s="184"/>
      <c r="C15" s="183"/>
      <c r="D15" s="183"/>
    </row>
    <row r="16" spans="1:19" ht="15" x14ac:dyDescent="0.2">
      <c r="A16" s="182"/>
      <c r="B16" s="184"/>
      <c r="C16" s="183"/>
      <c r="D16" s="183"/>
    </row>
    <row r="17" spans="1:4" ht="15" x14ac:dyDescent="0.2">
      <c r="A17" s="182"/>
      <c r="B17" s="184"/>
      <c r="C17" s="183"/>
      <c r="D17" s="183"/>
    </row>
    <row r="18" spans="1:4" ht="15" x14ac:dyDescent="0.2">
      <c r="A18" s="182"/>
      <c r="B18" s="184"/>
      <c r="C18" s="183"/>
      <c r="D18" s="183"/>
    </row>
    <row r="19" spans="1:4" ht="15" x14ac:dyDescent="0.2">
      <c r="A19" s="182"/>
      <c r="B19" s="184"/>
      <c r="C19" s="183"/>
      <c r="D19" s="183"/>
    </row>
    <row r="20" spans="1:4" ht="15" x14ac:dyDescent="0.2">
      <c r="A20" s="182"/>
      <c r="B20" s="184"/>
      <c r="C20" s="183"/>
      <c r="D20" s="183"/>
    </row>
    <row r="21" spans="1:4" ht="15" x14ac:dyDescent="0.2">
      <c r="A21" s="182"/>
      <c r="B21" s="184"/>
      <c r="C21" s="183"/>
      <c r="D21" s="183"/>
    </row>
    <row r="22" spans="1:4" ht="15" x14ac:dyDescent="0.2">
      <c r="A22" s="182"/>
      <c r="B22" s="184"/>
      <c r="C22" s="183"/>
      <c r="D22" s="183"/>
    </row>
    <row r="23" spans="1:4" ht="15" x14ac:dyDescent="0.2">
      <c r="A23" s="182"/>
      <c r="B23" s="184"/>
      <c r="C23" s="183"/>
      <c r="D23" s="183"/>
    </row>
    <row r="24" spans="1:4" ht="15" x14ac:dyDescent="0.2">
      <c r="A24" s="182"/>
      <c r="B24" s="184"/>
      <c r="C24" s="183"/>
      <c r="D24" s="183"/>
    </row>
    <row r="25" spans="1:4" ht="15" x14ac:dyDescent="0.2">
      <c r="A25" s="182"/>
      <c r="B25" s="184"/>
      <c r="C25" s="183"/>
      <c r="D25" s="183"/>
    </row>
    <row r="26" spans="1:4" ht="15" x14ac:dyDescent="0.2">
      <c r="A26" s="182"/>
      <c r="B26" s="184"/>
      <c r="C26" s="183"/>
      <c r="D26" s="183"/>
    </row>
    <row r="27" spans="1:4" ht="15" x14ac:dyDescent="0.2">
      <c r="A27" s="182"/>
      <c r="B27" s="184"/>
      <c r="C27" s="183"/>
      <c r="D27" s="183"/>
    </row>
    <row r="28" spans="1:4" ht="15" x14ac:dyDescent="0.2">
      <c r="A28" s="182"/>
      <c r="B28" s="184"/>
      <c r="C28" s="183"/>
      <c r="D28" s="183"/>
    </row>
    <row r="29" spans="1:4" ht="15" x14ac:dyDescent="0.2">
      <c r="A29" s="182"/>
      <c r="B29" s="184"/>
      <c r="C29" s="183"/>
      <c r="D29" s="183"/>
    </row>
    <row r="30" spans="1:4" ht="15" x14ac:dyDescent="0.2">
      <c r="A30" s="182"/>
      <c r="B30" s="184"/>
      <c r="C30" s="183"/>
      <c r="D30" s="183"/>
    </row>
    <row r="31" spans="1:4" ht="15" x14ac:dyDescent="0.2">
      <c r="A31" s="182"/>
      <c r="B31" s="184"/>
      <c r="C31" s="183"/>
      <c r="D31" s="183"/>
    </row>
    <row r="32" spans="1:4" ht="15" x14ac:dyDescent="0.2">
      <c r="A32" s="182"/>
      <c r="B32" s="184"/>
      <c r="C32" s="183"/>
      <c r="D32" s="183"/>
    </row>
    <row r="33" spans="1:4" ht="15" x14ac:dyDescent="0.2">
      <c r="A33" s="182"/>
      <c r="B33" s="184"/>
      <c r="C33" s="183"/>
      <c r="D33" s="183"/>
    </row>
    <row r="34" spans="1:4" ht="15" x14ac:dyDescent="0.2">
      <c r="A34" s="182"/>
      <c r="B34" s="184"/>
      <c r="C34" s="183"/>
      <c r="D34" s="183"/>
    </row>
    <row r="35" spans="1:4" ht="15" x14ac:dyDescent="0.2">
      <c r="A35" s="182"/>
      <c r="B35" s="184"/>
      <c r="C35" s="183"/>
      <c r="D35" s="183"/>
    </row>
    <row r="36" spans="1:4" ht="15" x14ac:dyDescent="0.2">
      <c r="A36" s="182"/>
      <c r="B36" s="184"/>
      <c r="C36" s="183"/>
      <c r="D36" s="183"/>
    </row>
    <row r="37" spans="1:4" ht="15" x14ac:dyDescent="0.2">
      <c r="A37" s="182"/>
      <c r="B37" s="184"/>
      <c r="C37" s="183"/>
      <c r="D37" s="183"/>
    </row>
    <row r="38" spans="1:4" ht="15" x14ac:dyDescent="0.2">
      <c r="A38" s="182"/>
      <c r="B38" s="184"/>
      <c r="C38" s="183"/>
      <c r="D38" s="183"/>
    </row>
    <row r="39" spans="1:4" ht="15" x14ac:dyDescent="0.2">
      <c r="A39" s="182"/>
      <c r="B39" s="184"/>
      <c r="C39" s="183"/>
      <c r="D39" s="183"/>
    </row>
    <row r="40" spans="1:4" ht="15" x14ac:dyDescent="0.2">
      <c r="A40" s="182"/>
      <c r="B40" s="184"/>
      <c r="C40" s="183"/>
      <c r="D40" s="183"/>
    </row>
    <row r="41" spans="1:4" ht="15" x14ac:dyDescent="0.2">
      <c r="A41" s="182"/>
      <c r="B41" s="184"/>
      <c r="C41" s="183"/>
      <c r="D41" s="183"/>
    </row>
    <row r="42" spans="1:4" ht="15" x14ac:dyDescent="0.2">
      <c r="A42" s="182"/>
      <c r="B42" s="184"/>
      <c r="C42" s="183"/>
      <c r="D42" s="183"/>
    </row>
    <row r="43" spans="1:4" ht="15" x14ac:dyDescent="0.2">
      <c r="A43" s="182"/>
      <c r="B43" s="184"/>
      <c r="C43" s="183"/>
      <c r="D43" s="183"/>
    </row>
    <row r="44" spans="1:4" ht="15" x14ac:dyDescent="0.2">
      <c r="A44" s="182"/>
      <c r="B44" s="184"/>
      <c r="C44" s="183"/>
      <c r="D44" s="183"/>
    </row>
    <row r="45" spans="1:4" ht="15" x14ac:dyDescent="0.2">
      <c r="A45" s="182"/>
      <c r="B45" s="184"/>
      <c r="C45" s="183"/>
      <c r="D45" s="183"/>
    </row>
    <row r="46" spans="1:4" ht="15" x14ac:dyDescent="0.2">
      <c r="A46" s="182"/>
      <c r="B46" s="184"/>
      <c r="C46" s="183"/>
      <c r="D46" s="183"/>
    </row>
    <row r="47" spans="1:4" ht="15" x14ac:dyDescent="0.2">
      <c r="A47" s="182"/>
      <c r="B47" s="184"/>
      <c r="C47" s="183"/>
      <c r="D47" s="183"/>
    </row>
    <row r="48" spans="1:4" ht="15" x14ac:dyDescent="0.2">
      <c r="A48" s="182"/>
      <c r="B48" s="184"/>
      <c r="C48" s="183"/>
      <c r="D48" s="183"/>
    </row>
    <row r="49" spans="1:4" ht="15" x14ac:dyDescent="0.2">
      <c r="A49" s="182"/>
      <c r="B49" s="184"/>
      <c r="C49" s="183"/>
      <c r="D49" s="183"/>
    </row>
    <row r="50" spans="1:4" ht="15" x14ac:dyDescent="0.2">
      <c r="A50" s="182"/>
      <c r="B50" s="184"/>
      <c r="C50" s="183"/>
      <c r="D50" s="183"/>
    </row>
    <row r="51" spans="1:4" ht="15" x14ac:dyDescent="0.2">
      <c r="A51" s="182"/>
      <c r="B51" s="184"/>
      <c r="C51" s="183"/>
      <c r="D51" s="183"/>
    </row>
    <row r="52" spans="1:4" ht="15" x14ac:dyDescent="0.2">
      <c r="A52" s="182"/>
      <c r="B52" s="184"/>
      <c r="C52" s="183"/>
      <c r="D52" s="183"/>
    </row>
    <row r="53" spans="1:4" ht="15" x14ac:dyDescent="0.2">
      <c r="A53" s="182"/>
      <c r="B53" s="184"/>
      <c r="C53" s="183"/>
      <c r="D53" s="183"/>
    </row>
    <row r="54" spans="1:4" ht="15" x14ac:dyDescent="0.2">
      <c r="A54" s="182"/>
      <c r="B54" s="184"/>
      <c r="C54" s="183"/>
      <c r="D54" s="183"/>
    </row>
    <row r="55" spans="1:4" ht="15" x14ac:dyDescent="0.2">
      <c r="A55" s="182"/>
      <c r="B55" s="184"/>
      <c r="C55" s="183"/>
      <c r="D55" s="183"/>
    </row>
    <row r="56" spans="1:4" ht="15" x14ac:dyDescent="0.2">
      <c r="A56" s="182"/>
      <c r="B56" s="184"/>
      <c r="C56" s="183"/>
      <c r="D56" s="183"/>
    </row>
    <row r="57" spans="1:4" ht="15" x14ac:dyDescent="0.2">
      <c r="A57" s="182"/>
      <c r="B57" s="184"/>
      <c r="C57" s="183"/>
      <c r="D57" s="183"/>
    </row>
    <row r="58" spans="1:4" ht="15" x14ac:dyDescent="0.2">
      <c r="A58" s="182"/>
      <c r="B58" s="184"/>
      <c r="C58" s="183"/>
      <c r="D58" s="183"/>
    </row>
    <row r="59" spans="1:4" ht="15" x14ac:dyDescent="0.2">
      <c r="A59" s="182"/>
      <c r="B59" s="184"/>
      <c r="C59" s="183"/>
      <c r="D59" s="183"/>
    </row>
    <row r="60" spans="1:4" ht="15" x14ac:dyDescent="0.2">
      <c r="A60" s="182"/>
      <c r="B60" s="184"/>
      <c r="C60" s="183"/>
      <c r="D60" s="183"/>
    </row>
    <row r="61" spans="1:4" ht="15" x14ac:dyDescent="0.2">
      <c r="A61" s="182"/>
      <c r="B61" s="184"/>
      <c r="C61" s="183"/>
      <c r="D61" s="183"/>
    </row>
    <row r="62" spans="1:4" ht="15" x14ac:dyDescent="0.2">
      <c r="A62" s="182"/>
      <c r="B62" s="184"/>
      <c r="C62" s="183"/>
      <c r="D62" s="183"/>
    </row>
    <row r="63" spans="1:4" ht="15" x14ac:dyDescent="0.2">
      <c r="A63" s="182"/>
      <c r="B63" s="184"/>
      <c r="C63" s="183"/>
      <c r="D63" s="183"/>
    </row>
    <row r="64" spans="1:4" ht="15" x14ac:dyDescent="0.2">
      <c r="A64" s="182"/>
      <c r="B64" s="184"/>
      <c r="C64" s="183"/>
      <c r="D64" s="183"/>
    </row>
    <row r="65" spans="1:4" ht="15" x14ac:dyDescent="0.2">
      <c r="A65" s="182"/>
      <c r="B65" s="184"/>
      <c r="C65" s="183"/>
      <c r="D65" s="183"/>
    </row>
    <row r="66" spans="1:4" ht="15" x14ac:dyDescent="0.2">
      <c r="A66" s="182"/>
      <c r="B66" s="184"/>
      <c r="C66" s="183"/>
      <c r="D66" s="183"/>
    </row>
    <row r="67" spans="1:4" ht="15" x14ac:dyDescent="0.2">
      <c r="A67" s="182"/>
      <c r="B67" s="184"/>
      <c r="C67" s="183"/>
      <c r="D67" s="183"/>
    </row>
    <row r="68" spans="1:4" ht="15" x14ac:dyDescent="0.2">
      <c r="A68" s="182"/>
      <c r="B68" s="184"/>
      <c r="C68" s="183"/>
      <c r="D68" s="183"/>
    </row>
    <row r="69" spans="1:4" ht="15" x14ac:dyDescent="0.2">
      <c r="A69" s="182"/>
      <c r="B69" s="184"/>
      <c r="C69" s="183"/>
      <c r="D69" s="183"/>
    </row>
    <row r="70" spans="1:4" ht="15" x14ac:dyDescent="0.2">
      <c r="A70" s="182"/>
      <c r="B70" s="184"/>
      <c r="C70" s="183"/>
      <c r="D70" s="183"/>
    </row>
    <row r="71" spans="1:4" ht="15" x14ac:dyDescent="0.2">
      <c r="A71" s="182"/>
      <c r="B71" s="184"/>
      <c r="C71" s="183"/>
      <c r="D71" s="183"/>
    </row>
    <row r="72" spans="1:4" ht="15" x14ac:dyDescent="0.2">
      <c r="A72" s="182"/>
      <c r="B72" s="184"/>
      <c r="C72" s="183"/>
      <c r="D72" s="183"/>
    </row>
    <row r="73" spans="1:4" ht="15" x14ac:dyDescent="0.2">
      <c r="A73" s="182"/>
      <c r="B73" s="184"/>
      <c r="C73" s="183"/>
      <c r="D73" s="183"/>
    </row>
    <row r="74" spans="1:4" ht="15" x14ac:dyDescent="0.2">
      <c r="A74" s="182"/>
      <c r="B74" s="184"/>
      <c r="C74" s="183"/>
      <c r="D74" s="183"/>
    </row>
    <row r="75" spans="1:4" ht="15" x14ac:dyDescent="0.2">
      <c r="A75" s="182"/>
      <c r="B75" s="184"/>
      <c r="C75" s="183"/>
      <c r="D75" s="183"/>
    </row>
    <row r="76" spans="1:4" ht="15" x14ac:dyDescent="0.2">
      <c r="A76" s="182"/>
      <c r="B76" s="184"/>
      <c r="C76" s="183"/>
      <c r="D76" s="183"/>
    </row>
    <row r="77" spans="1:4" ht="15" x14ac:dyDescent="0.2">
      <c r="A77" s="182"/>
      <c r="B77" s="184"/>
      <c r="C77" s="183"/>
      <c r="D77" s="183"/>
    </row>
    <row r="78" spans="1:4" ht="15" x14ac:dyDescent="0.2">
      <c r="A78" s="182"/>
      <c r="B78" s="184"/>
      <c r="C78" s="183"/>
      <c r="D78" s="183"/>
    </row>
    <row r="79" spans="1:4" ht="15" x14ac:dyDescent="0.2">
      <c r="A79" s="182"/>
      <c r="B79" s="184"/>
      <c r="C79" s="183"/>
      <c r="D79" s="183"/>
    </row>
    <row r="80" spans="1:4" ht="15" x14ac:dyDescent="0.2">
      <c r="A80" s="182"/>
      <c r="B80" s="184"/>
      <c r="C80" s="183"/>
      <c r="D80" s="183"/>
    </row>
    <row r="81" spans="1:4" ht="15" x14ac:dyDescent="0.2">
      <c r="A81" s="182"/>
      <c r="B81" s="184"/>
      <c r="C81" s="183"/>
      <c r="D81" s="183"/>
    </row>
    <row r="82" spans="1:4" ht="15" x14ac:dyDescent="0.2">
      <c r="A82" s="182"/>
      <c r="B82" s="184"/>
      <c r="C82" s="183"/>
      <c r="D82" s="183"/>
    </row>
    <row r="83" spans="1:4" ht="15" x14ac:dyDescent="0.2">
      <c r="A83" s="182"/>
      <c r="B83" s="184"/>
      <c r="C83" s="183"/>
      <c r="D83" s="183"/>
    </row>
    <row r="84" spans="1:4" ht="15" x14ac:dyDescent="0.2">
      <c r="A84" s="182"/>
      <c r="B84" s="184"/>
      <c r="C84" s="183"/>
      <c r="D84" s="183"/>
    </row>
    <row r="85" spans="1:4" ht="15" x14ac:dyDescent="0.2">
      <c r="A85" s="182"/>
      <c r="B85" s="184"/>
      <c r="C85" s="183"/>
      <c r="D85" s="183"/>
    </row>
    <row r="86" spans="1:4" ht="15" x14ac:dyDescent="0.2">
      <c r="A86" s="182"/>
      <c r="B86" s="184"/>
      <c r="C86" s="183"/>
      <c r="D86" s="183"/>
    </row>
    <row r="87" spans="1:4" ht="15" x14ac:dyDescent="0.2">
      <c r="A87" s="182"/>
      <c r="B87" s="184"/>
      <c r="C87" s="183"/>
      <c r="D87" s="183"/>
    </row>
    <row r="88" spans="1:4" ht="15" x14ac:dyDescent="0.2">
      <c r="A88" s="182"/>
      <c r="B88" s="184"/>
      <c r="C88" s="183"/>
      <c r="D88" s="183"/>
    </row>
    <row r="89" spans="1:4" ht="15" x14ac:dyDescent="0.2">
      <c r="A89" s="182"/>
      <c r="B89" s="184"/>
      <c r="C89" s="183"/>
      <c r="D89" s="183"/>
    </row>
    <row r="90" spans="1:4" ht="15" x14ac:dyDescent="0.2">
      <c r="A90" s="182"/>
      <c r="B90" s="184"/>
      <c r="C90" s="183"/>
      <c r="D90" s="183"/>
    </row>
    <row r="91" spans="1:4" ht="15" x14ac:dyDescent="0.2">
      <c r="A91" s="182"/>
      <c r="B91" s="184"/>
      <c r="C91" s="183"/>
      <c r="D91" s="183"/>
    </row>
    <row r="92" spans="1:4" ht="15" x14ac:dyDescent="0.2">
      <c r="A92" s="182"/>
      <c r="B92" s="184"/>
      <c r="C92" s="183"/>
      <c r="D92" s="183"/>
    </row>
    <row r="93" spans="1:4" ht="15" x14ac:dyDescent="0.2">
      <c r="A93" s="182"/>
      <c r="B93" s="184"/>
      <c r="C93" s="183"/>
      <c r="D93" s="183"/>
    </row>
    <row r="94" spans="1:4" ht="15" x14ac:dyDescent="0.2">
      <c r="A94" s="182"/>
      <c r="B94" s="184"/>
      <c r="C94" s="183"/>
      <c r="D94" s="183"/>
    </row>
    <row r="95" spans="1:4" ht="15" x14ac:dyDescent="0.2">
      <c r="A95" s="182"/>
      <c r="B95" s="184"/>
      <c r="C95" s="183"/>
      <c r="D95" s="183"/>
    </row>
    <row r="96" spans="1:4" ht="15" x14ac:dyDescent="0.2">
      <c r="A96" s="182"/>
      <c r="B96" s="184"/>
      <c r="C96" s="183"/>
      <c r="D96" s="183"/>
    </row>
    <row r="97" spans="1:4" ht="15" x14ac:dyDescent="0.2">
      <c r="A97" s="182"/>
      <c r="B97" s="184"/>
      <c r="C97" s="183"/>
      <c r="D97" s="183"/>
    </row>
    <row r="98" spans="1:4" ht="15" x14ac:dyDescent="0.2">
      <c r="A98" s="182"/>
      <c r="B98" s="184"/>
      <c r="C98" s="183"/>
      <c r="D98" s="183"/>
    </row>
    <row r="99" spans="1:4" ht="15" x14ac:dyDescent="0.2">
      <c r="A99" s="182"/>
      <c r="B99" s="184"/>
      <c r="C99" s="183"/>
      <c r="D99" s="183"/>
    </row>
    <row r="100" spans="1:4" ht="15" x14ac:dyDescent="0.2">
      <c r="A100" s="182"/>
      <c r="B100" s="184"/>
      <c r="C100" s="183"/>
      <c r="D100" s="183"/>
    </row>
    <row r="101" spans="1:4" ht="15" x14ac:dyDescent="0.2">
      <c r="A101" s="182"/>
      <c r="B101" s="184"/>
      <c r="C101" s="183"/>
      <c r="D101" s="183"/>
    </row>
    <row r="102" spans="1:4" ht="15" x14ac:dyDescent="0.2">
      <c r="A102" s="182"/>
      <c r="B102" s="184"/>
      <c r="C102" s="183"/>
      <c r="D102" s="183"/>
    </row>
    <row r="103" spans="1:4" ht="15" x14ac:dyDescent="0.2">
      <c r="A103" s="182"/>
      <c r="B103" s="184"/>
      <c r="C103" s="183"/>
      <c r="D103" s="183"/>
    </row>
    <row r="104" spans="1:4" ht="15" x14ac:dyDescent="0.2">
      <c r="A104" s="182"/>
      <c r="B104" s="184"/>
      <c r="C104" s="183"/>
      <c r="D104" s="183"/>
    </row>
    <row r="105" spans="1:4" ht="15" x14ac:dyDescent="0.2">
      <c r="A105" s="182"/>
      <c r="B105" s="184"/>
      <c r="C105" s="183"/>
      <c r="D105" s="183"/>
    </row>
    <row r="106" spans="1:4" ht="15" x14ac:dyDescent="0.2">
      <c r="A106" s="182"/>
      <c r="B106" s="184"/>
      <c r="C106" s="183"/>
      <c r="D106" s="183"/>
    </row>
    <row r="107" spans="1:4" ht="15" x14ac:dyDescent="0.2">
      <c r="A107" s="182"/>
      <c r="B107" s="184"/>
      <c r="C107" s="183"/>
      <c r="D107" s="183"/>
    </row>
    <row r="108" spans="1:4" ht="15" x14ac:dyDescent="0.2">
      <c r="A108" s="182"/>
      <c r="B108" s="184"/>
      <c r="C108" s="183"/>
      <c r="D108" s="183"/>
    </row>
    <row r="109" spans="1:4" ht="15" x14ac:dyDescent="0.2">
      <c r="A109" s="182"/>
      <c r="B109" s="184"/>
      <c r="C109" s="183"/>
      <c r="D109" s="183"/>
    </row>
    <row r="110" spans="1:4" ht="15" x14ac:dyDescent="0.2">
      <c r="A110" s="182"/>
      <c r="B110" s="184"/>
      <c r="C110" s="183"/>
      <c r="D110" s="183"/>
    </row>
    <row r="111" spans="1:4" ht="15" x14ac:dyDescent="0.2">
      <c r="A111" s="182"/>
      <c r="B111" s="184"/>
      <c r="C111" s="183"/>
      <c r="D111" s="183"/>
    </row>
    <row r="112" spans="1:4" ht="15" x14ac:dyDescent="0.2">
      <c r="A112" s="182"/>
      <c r="B112" s="184"/>
      <c r="C112" s="183"/>
      <c r="D112" s="183"/>
    </row>
    <row r="113" spans="1:4" ht="15" x14ac:dyDescent="0.2">
      <c r="A113" s="182"/>
      <c r="B113" s="184"/>
      <c r="C113" s="183"/>
      <c r="D113" s="183"/>
    </row>
    <row r="114" spans="1:4" ht="15" x14ac:dyDescent="0.2">
      <c r="A114" s="182"/>
      <c r="B114" s="184"/>
      <c r="C114" s="183"/>
      <c r="D114" s="183"/>
    </row>
    <row r="115" spans="1:4" ht="15" x14ac:dyDescent="0.2">
      <c r="A115" s="182"/>
      <c r="B115" s="184"/>
      <c r="C115" s="183"/>
      <c r="D115" s="183"/>
    </row>
    <row r="116" spans="1:4" ht="15" x14ac:dyDescent="0.2">
      <c r="A116" s="182"/>
      <c r="B116" s="184"/>
      <c r="C116" s="183"/>
      <c r="D116" s="183"/>
    </row>
    <row r="117" spans="1:4" ht="15" x14ac:dyDescent="0.2">
      <c r="A117" s="182"/>
      <c r="B117" s="184"/>
      <c r="C117" s="183"/>
      <c r="D117" s="183"/>
    </row>
    <row r="118" spans="1:4" ht="15" x14ac:dyDescent="0.2">
      <c r="A118" s="182"/>
      <c r="B118" s="184"/>
      <c r="C118" s="183"/>
      <c r="D118" s="183"/>
    </row>
    <row r="119" spans="1:4" ht="15" x14ac:dyDescent="0.2">
      <c r="A119" s="182"/>
      <c r="B119" s="184"/>
      <c r="C119" s="183"/>
      <c r="D119" s="183"/>
    </row>
    <row r="120" spans="1:4" ht="15" x14ac:dyDescent="0.2">
      <c r="A120" s="182"/>
      <c r="B120" s="184"/>
      <c r="C120" s="183"/>
      <c r="D120" s="183"/>
    </row>
    <row r="121" spans="1:4" ht="15" x14ac:dyDescent="0.2">
      <c r="A121" s="182"/>
      <c r="B121" s="184"/>
      <c r="C121" s="183"/>
      <c r="D121" s="183"/>
    </row>
    <row r="122" spans="1:4" ht="15" x14ac:dyDescent="0.2">
      <c r="A122" s="182"/>
      <c r="B122" s="184"/>
      <c r="C122" s="183"/>
      <c r="D122" s="183"/>
    </row>
    <row r="123" spans="1:4" ht="15" x14ac:dyDescent="0.2">
      <c r="A123" s="182"/>
      <c r="B123" s="184"/>
      <c r="C123" s="183"/>
      <c r="D123" s="183"/>
    </row>
    <row r="124" spans="1:4" ht="15" x14ac:dyDescent="0.2">
      <c r="A124" s="182"/>
      <c r="B124" s="184"/>
      <c r="C124" s="183"/>
      <c r="D124" s="183"/>
    </row>
    <row r="125" spans="1:4" ht="15" x14ac:dyDescent="0.2">
      <c r="A125" s="182"/>
      <c r="B125" s="184"/>
      <c r="C125" s="183"/>
      <c r="D125" s="183"/>
    </row>
    <row r="126" spans="1:4" ht="15" x14ac:dyDescent="0.2">
      <c r="A126" s="182"/>
      <c r="B126" s="184"/>
      <c r="C126" s="183"/>
      <c r="D126" s="183"/>
    </row>
    <row r="127" spans="1:4" ht="15" x14ac:dyDescent="0.2">
      <c r="A127" s="182"/>
      <c r="B127" s="184"/>
      <c r="C127" s="183"/>
      <c r="D127" s="183"/>
    </row>
    <row r="128" spans="1:4" ht="15" x14ac:dyDescent="0.2">
      <c r="A128" s="182"/>
      <c r="B128" s="184"/>
      <c r="C128" s="183"/>
      <c r="D128" s="183"/>
    </row>
    <row r="129" spans="1:4" ht="15" x14ac:dyDescent="0.2">
      <c r="A129" s="182"/>
      <c r="B129" s="184"/>
      <c r="C129" s="183"/>
      <c r="D129" s="183"/>
    </row>
    <row r="130" spans="1:4" ht="15" x14ac:dyDescent="0.2">
      <c r="A130" s="182"/>
      <c r="B130" s="184"/>
      <c r="C130" s="183"/>
      <c r="D130" s="183"/>
    </row>
    <row r="131" spans="1:4" ht="15" x14ac:dyDescent="0.2">
      <c r="A131" s="182"/>
      <c r="B131" s="184"/>
      <c r="C131" s="183"/>
      <c r="D131" s="183"/>
    </row>
    <row r="132" spans="1:4" ht="15" x14ac:dyDescent="0.2">
      <c r="A132" s="182"/>
      <c r="B132" s="184"/>
      <c r="C132" s="183"/>
      <c r="D132" s="183"/>
    </row>
    <row r="133" spans="1:4" ht="15" x14ac:dyDescent="0.2">
      <c r="A133" s="182"/>
      <c r="B133" s="184"/>
      <c r="C133" s="183"/>
      <c r="D133" s="183"/>
    </row>
    <row r="134" spans="1:4" ht="15" x14ac:dyDescent="0.2">
      <c r="A134" s="182"/>
      <c r="B134" s="184"/>
      <c r="C134" s="183"/>
      <c r="D134" s="183"/>
    </row>
    <row r="135" spans="1:4" ht="15" x14ac:dyDescent="0.2">
      <c r="A135" s="182"/>
      <c r="B135" s="184"/>
      <c r="C135" s="183"/>
      <c r="D135" s="183"/>
    </row>
    <row r="136" spans="1:4" ht="15" x14ac:dyDescent="0.2">
      <c r="A136" s="182"/>
      <c r="B136" s="184"/>
      <c r="C136" s="183"/>
      <c r="D136" s="183"/>
    </row>
    <row r="137" spans="1:4" ht="15" x14ac:dyDescent="0.2">
      <c r="A137" s="182"/>
      <c r="B137" s="184"/>
      <c r="C137" s="183"/>
      <c r="D137" s="183"/>
    </row>
    <row r="138" spans="1:4" ht="15" x14ac:dyDescent="0.2">
      <c r="A138" s="182"/>
      <c r="B138" s="184"/>
      <c r="C138" s="183"/>
      <c r="D138" s="183"/>
    </row>
    <row r="139" spans="1:4" ht="15" x14ac:dyDescent="0.2">
      <c r="A139" s="182"/>
      <c r="B139" s="184"/>
      <c r="C139" s="183"/>
      <c r="D139" s="183"/>
    </row>
    <row r="140" spans="1:4" ht="15" x14ac:dyDescent="0.2">
      <c r="A140" s="182"/>
      <c r="B140" s="184"/>
      <c r="C140" s="183"/>
      <c r="D140" s="183"/>
    </row>
    <row r="141" spans="1:4" ht="15" x14ac:dyDescent="0.2">
      <c r="A141" s="182"/>
      <c r="B141" s="184"/>
      <c r="C141" s="183"/>
      <c r="D141" s="183"/>
    </row>
    <row r="142" spans="1:4" ht="15" x14ac:dyDescent="0.2">
      <c r="A142" s="182"/>
      <c r="B142" s="184"/>
      <c r="C142" s="183"/>
      <c r="D142" s="183"/>
    </row>
    <row r="143" spans="1:4" ht="15" x14ac:dyDescent="0.2">
      <c r="A143" s="182"/>
      <c r="B143" s="184"/>
      <c r="C143" s="183"/>
      <c r="D143" s="183"/>
    </row>
    <row r="144" spans="1:4" ht="15" x14ac:dyDescent="0.2">
      <c r="A144" s="182"/>
      <c r="B144" s="184"/>
      <c r="C144" s="183"/>
      <c r="D144" s="183"/>
    </row>
    <row r="145" spans="1:4" ht="15" x14ac:dyDescent="0.2">
      <c r="A145" s="182"/>
      <c r="B145" s="184"/>
      <c r="C145" s="183"/>
      <c r="D145" s="183"/>
    </row>
    <row r="146" spans="1:4" ht="15" x14ac:dyDescent="0.2">
      <c r="A146" s="182"/>
      <c r="B146" s="184"/>
      <c r="C146" s="183"/>
      <c r="D146" s="183"/>
    </row>
    <row r="147" spans="1:4" ht="15" x14ac:dyDescent="0.2">
      <c r="A147" s="182"/>
      <c r="B147" s="184"/>
      <c r="C147" s="183"/>
      <c r="D147" s="183"/>
    </row>
    <row r="148" spans="1:4" ht="15" x14ac:dyDescent="0.2">
      <c r="A148" s="182"/>
      <c r="B148" s="184"/>
      <c r="C148" s="183"/>
      <c r="D148" s="183"/>
    </row>
    <row r="149" spans="1:4" ht="15" x14ac:dyDescent="0.2">
      <c r="A149" s="182"/>
      <c r="B149" s="184"/>
      <c r="C149" s="183"/>
      <c r="D149" s="183"/>
    </row>
    <row r="150" spans="1:4" ht="15" x14ac:dyDescent="0.2">
      <c r="A150" s="182"/>
      <c r="B150" s="184"/>
      <c r="C150" s="183"/>
      <c r="D150" s="183"/>
    </row>
    <row r="151" spans="1:4" ht="15" x14ac:dyDescent="0.2">
      <c r="A151" s="182"/>
      <c r="B151" s="184"/>
      <c r="C151" s="183"/>
      <c r="D151" s="183"/>
    </row>
    <row r="152" spans="1:4" ht="15" x14ac:dyDescent="0.2">
      <c r="A152" s="182"/>
      <c r="B152" s="184"/>
      <c r="C152" s="183"/>
      <c r="D152" s="183"/>
    </row>
    <row r="153" spans="1:4" ht="15" x14ac:dyDescent="0.2">
      <c r="A153" s="182"/>
      <c r="B153" s="184"/>
      <c r="C153" s="183"/>
      <c r="D153" s="183"/>
    </row>
    <row r="154" spans="1:4" ht="15" x14ac:dyDescent="0.2">
      <c r="A154" s="182"/>
      <c r="B154" s="184"/>
      <c r="C154" s="183"/>
      <c r="D154" s="183"/>
    </row>
    <row r="155" spans="1:4" ht="15" x14ac:dyDescent="0.2">
      <c r="A155" s="182"/>
      <c r="B155" s="184"/>
      <c r="C155" s="183"/>
      <c r="D155" s="183"/>
    </row>
    <row r="156" spans="1:4" ht="15" x14ac:dyDescent="0.2">
      <c r="A156" s="182"/>
      <c r="B156" s="184"/>
      <c r="C156" s="183"/>
      <c r="D156" s="183"/>
    </row>
    <row r="157" spans="1:4" ht="15" x14ac:dyDescent="0.2">
      <c r="A157" s="182"/>
      <c r="B157" s="184"/>
      <c r="C157" s="183"/>
      <c r="D157" s="183"/>
    </row>
    <row r="158" spans="1:4" ht="15" x14ac:dyDescent="0.2">
      <c r="A158" s="182"/>
      <c r="B158" s="184"/>
      <c r="C158" s="183"/>
      <c r="D158" s="183"/>
    </row>
    <row r="159" spans="1:4" ht="15" x14ac:dyDescent="0.2">
      <c r="A159" s="182"/>
      <c r="B159" s="184"/>
      <c r="C159" s="183"/>
      <c r="D159" s="183"/>
    </row>
    <row r="160" spans="1:4" ht="15" x14ac:dyDescent="0.2">
      <c r="A160" s="182"/>
      <c r="B160" s="184"/>
      <c r="C160" s="183"/>
      <c r="D160" s="183"/>
    </row>
    <row r="161" spans="1:4" ht="15" x14ac:dyDescent="0.2">
      <c r="A161" s="182"/>
      <c r="B161" s="184"/>
      <c r="C161" s="183"/>
      <c r="D161" s="183"/>
    </row>
    <row r="162" spans="1:4" ht="15" x14ac:dyDescent="0.2">
      <c r="A162" s="182"/>
      <c r="B162" s="184"/>
      <c r="C162" s="183"/>
      <c r="D162" s="183"/>
    </row>
    <row r="163" spans="1:4" ht="15" x14ac:dyDescent="0.2">
      <c r="A163" s="182"/>
      <c r="B163" s="184"/>
      <c r="C163" s="183"/>
      <c r="D163" s="183"/>
    </row>
    <row r="164" spans="1:4" ht="15" x14ac:dyDescent="0.2">
      <c r="A164" s="182"/>
      <c r="B164" s="184"/>
      <c r="C164" s="183"/>
      <c r="D164" s="183"/>
    </row>
    <row r="165" spans="1:4" ht="15" x14ac:dyDescent="0.2">
      <c r="A165" s="182"/>
      <c r="B165" s="184"/>
      <c r="C165" s="183"/>
      <c r="D165" s="183"/>
    </row>
    <row r="166" spans="1:4" ht="15" x14ac:dyDescent="0.2">
      <c r="A166" s="182"/>
      <c r="B166" s="184"/>
      <c r="C166" s="183"/>
      <c r="D166" s="183"/>
    </row>
    <row r="167" spans="1:4" ht="15" x14ac:dyDescent="0.2">
      <c r="A167" s="182"/>
      <c r="B167" s="184"/>
      <c r="C167" s="183"/>
      <c r="D167" s="183"/>
    </row>
    <row r="168" spans="1:4" ht="15" x14ac:dyDescent="0.2">
      <c r="A168" s="182"/>
      <c r="B168" s="184"/>
      <c r="C168" s="183"/>
      <c r="D168" s="183"/>
    </row>
    <row r="169" spans="1:4" ht="15" x14ac:dyDescent="0.2">
      <c r="A169" s="182"/>
      <c r="B169" s="184"/>
      <c r="C169" s="183"/>
      <c r="D169" s="183"/>
    </row>
    <row r="170" spans="1:4" ht="15" x14ac:dyDescent="0.2">
      <c r="A170" s="182"/>
      <c r="B170" s="184"/>
      <c r="C170" s="183"/>
      <c r="D170" s="183"/>
    </row>
    <row r="171" spans="1:4" ht="15" x14ac:dyDescent="0.2">
      <c r="A171" s="182"/>
      <c r="B171" s="184"/>
      <c r="C171" s="183"/>
      <c r="D171" s="183"/>
    </row>
    <row r="172" spans="1:4" ht="15" x14ac:dyDescent="0.2">
      <c r="A172" s="182"/>
      <c r="B172" s="184"/>
      <c r="C172" s="183"/>
      <c r="D172" s="183"/>
    </row>
    <row r="173" spans="1:4" ht="15" x14ac:dyDescent="0.2">
      <c r="A173" s="182"/>
      <c r="B173" s="184"/>
      <c r="C173" s="183"/>
      <c r="D173" s="183"/>
    </row>
    <row r="174" spans="1:4" ht="15" x14ac:dyDescent="0.2">
      <c r="A174" s="182"/>
      <c r="B174" s="184"/>
      <c r="C174" s="183"/>
      <c r="D174" s="183"/>
    </row>
    <row r="175" spans="1:4" ht="15" x14ac:dyDescent="0.2">
      <c r="A175" s="182"/>
      <c r="B175" s="184"/>
      <c r="C175" s="183"/>
      <c r="D175" s="183"/>
    </row>
    <row r="176" spans="1:4" ht="15" x14ac:dyDescent="0.2">
      <c r="A176" s="182"/>
      <c r="B176" s="184"/>
      <c r="C176" s="183"/>
      <c r="D176" s="183"/>
    </row>
    <row r="177" spans="1:4" ht="15" x14ac:dyDescent="0.2">
      <c r="A177" s="182"/>
      <c r="B177" s="184"/>
      <c r="C177" s="183"/>
      <c r="D177" s="183"/>
    </row>
    <row r="178" spans="1:4" ht="15" x14ac:dyDescent="0.2">
      <c r="A178" s="182"/>
      <c r="B178" s="184"/>
      <c r="C178" s="183"/>
      <c r="D178" s="183"/>
    </row>
    <row r="179" spans="1:4" ht="15" x14ac:dyDescent="0.2">
      <c r="A179" s="182"/>
      <c r="B179" s="184"/>
      <c r="C179" s="183"/>
      <c r="D179" s="183"/>
    </row>
    <row r="180" spans="1:4" ht="15" x14ac:dyDescent="0.2">
      <c r="A180" s="182"/>
      <c r="B180" s="184"/>
      <c r="C180" s="183"/>
      <c r="D180" s="183"/>
    </row>
    <row r="181" spans="1:4" ht="15" x14ac:dyDescent="0.2">
      <c r="A181" s="182"/>
      <c r="B181" s="184"/>
      <c r="C181" s="183"/>
      <c r="D181" s="183"/>
    </row>
    <row r="182" spans="1:4" ht="15" x14ac:dyDescent="0.2">
      <c r="A182" s="182"/>
      <c r="B182" s="184"/>
      <c r="C182" s="183"/>
      <c r="D182" s="183"/>
    </row>
    <row r="183" spans="1:4" ht="15" x14ac:dyDescent="0.2">
      <c r="A183" s="182"/>
      <c r="B183" s="184"/>
      <c r="C183" s="183"/>
      <c r="D183" s="183"/>
    </row>
    <row r="184" spans="1:4" ht="15" x14ac:dyDescent="0.2">
      <c r="A184" s="182"/>
      <c r="B184" s="184"/>
      <c r="C184" s="183"/>
      <c r="D184" s="183"/>
    </row>
    <row r="185" spans="1:4" ht="15" x14ac:dyDescent="0.2">
      <c r="A185" s="182"/>
      <c r="B185" s="184"/>
      <c r="C185" s="183"/>
      <c r="D185" s="183"/>
    </row>
    <row r="186" spans="1:4" ht="15" x14ac:dyDescent="0.2">
      <c r="A186" s="182"/>
      <c r="B186" s="184"/>
      <c r="C186" s="183"/>
      <c r="D186" s="183"/>
    </row>
    <row r="187" spans="1:4" ht="15" x14ac:dyDescent="0.2">
      <c r="A187" s="182"/>
      <c r="B187" s="184"/>
      <c r="C187" s="183"/>
      <c r="D187" s="183"/>
    </row>
    <row r="188" spans="1:4" ht="15" x14ac:dyDescent="0.2">
      <c r="A188" s="182"/>
      <c r="B188" s="184"/>
      <c r="C188" s="183"/>
      <c r="D188" s="183"/>
    </row>
    <row r="189" spans="1:4" ht="15" x14ac:dyDescent="0.2">
      <c r="A189" s="182"/>
      <c r="B189" s="184"/>
      <c r="C189" s="183"/>
      <c r="D189" s="183"/>
    </row>
    <row r="190" spans="1:4" ht="15" x14ac:dyDescent="0.2">
      <c r="A190" s="182"/>
      <c r="B190" s="184"/>
      <c r="C190" s="183"/>
      <c r="D190" s="183"/>
    </row>
    <row r="191" spans="1:4" ht="15" x14ac:dyDescent="0.2">
      <c r="A191" s="182"/>
      <c r="B191" s="184"/>
      <c r="C191" s="183"/>
      <c r="D191" s="183"/>
    </row>
    <row r="192" spans="1:4" ht="15" x14ac:dyDescent="0.2">
      <c r="A192" s="182"/>
      <c r="B192" s="184"/>
      <c r="C192" s="183"/>
      <c r="D192" s="183"/>
    </row>
    <row r="193" spans="1:4" ht="15" x14ac:dyDescent="0.2">
      <c r="A193" s="182"/>
      <c r="B193" s="184"/>
      <c r="C193" s="183"/>
      <c r="D193" s="183"/>
    </row>
    <row r="194" spans="1:4" ht="15" x14ac:dyDescent="0.2">
      <c r="A194" s="182"/>
      <c r="B194" s="184"/>
      <c r="C194" s="183"/>
      <c r="D194" s="183"/>
    </row>
    <row r="195" spans="1:4" ht="15" x14ac:dyDescent="0.2">
      <c r="A195" s="182"/>
      <c r="B195" s="184"/>
      <c r="C195" s="183"/>
      <c r="D195" s="183"/>
    </row>
    <row r="196" spans="1:4" ht="15" x14ac:dyDescent="0.2">
      <c r="A196" s="182"/>
      <c r="B196" s="184"/>
      <c r="C196" s="183"/>
      <c r="D196" s="183"/>
    </row>
    <row r="197" spans="1:4" ht="15" x14ac:dyDescent="0.2">
      <c r="A197" s="182"/>
      <c r="B197" s="184"/>
      <c r="C197" s="183"/>
      <c r="D197" s="183"/>
    </row>
    <row r="198" spans="1:4" ht="15" x14ac:dyDescent="0.2">
      <c r="A198" s="182"/>
      <c r="B198" s="184"/>
      <c r="C198" s="183"/>
      <c r="D198" s="183"/>
    </row>
    <row r="199" spans="1:4" ht="15" x14ac:dyDescent="0.2">
      <c r="A199" s="182"/>
      <c r="B199" s="184"/>
      <c r="C199" s="183"/>
      <c r="D199" s="183"/>
    </row>
    <row r="200" spans="1:4" ht="15" x14ac:dyDescent="0.2">
      <c r="A200" s="182"/>
      <c r="B200" s="184"/>
      <c r="C200" s="183"/>
      <c r="D200" s="183"/>
    </row>
    <row r="201" spans="1:4" ht="15" x14ac:dyDescent="0.2">
      <c r="A201" s="182"/>
      <c r="B201" s="184"/>
      <c r="C201" s="183"/>
      <c r="D201" s="183"/>
    </row>
    <row r="202" spans="1:4" ht="15" x14ac:dyDescent="0.2">
      <c r="A202" s="182"/>
      <c r="B202" s="184"/>
      <c r="C202" s="183"/>
      <c r="D202" s="183"/>
    </row>
    <row r="203" spans="1:4" ht="15" x14ac:dyDescent="0.2">
      <c r="A203" s="182"/>
      <c r="B203" s="184"/>
      <c r="C203" s="183"/>
      <c r="D203" s="183"/>
    </row>
    <row r="204" spans="1:4" ht="15" x14ac:dyDescent="0.2">
      <c r="A204" s="182"/>
      <c r="B204" s="184"/>
      <c r="C204" s="183"/>
      <c r="D204" s="183"/>
    </row>
    <row r="205" spans="1:4" ht="15" x14ac:dyDescent="0.2">
      <c r="A205" s="182"/>
      <c r="B205" s="184"/>
      <c r="C205" s="183"/>
      <c r="D205" s="183"/>
    </row>
    <row r="206" spans="1:4" ht="15" x14ac:dyDescent="0.2">
      <c r="A206" s="182"/>
      <c r="B206" s="184"/>
      <c r="C206" s="183"/>
      <c r="D206" s="183"/>
    </row>
    <row r="207" spans="1:4" ht="15" x14ac:dyDescent="0.2">
      <c r="A207" s="182"/>
      <c r="B207" s="184"/>
      <c r="C207" s="183"/>
      <c r="D207" s="183"/>
    </row>
    <row r="208" spans="1:4" ht="15" x14ac:dyDescent="0.2">
      <c r="A208" s="182"/>
      <c r="B208" s="184"/>
      <c r="C208" s="183"/>
      <c r="D208" s="183"/>
    </row>
    <row r="209" spans="1:4" ht="15" x14ac:dyDescent="0.2">
      <c r="A209" s="182"/>
      <c r="B209" s="184"/>
      <c r="C209" s="183"/>
      <c r="D209" s="183"/>
    </row>
    <row r="210" spans="1:4" ht="15" x14ac:dyDescent="0.2">
      <c r="A210" s="182"/>
      <c r="B210" s="184"/>
      <c r="C210" s="183"/>
      <c r="D210" s="183"/>
    </row>
    <row r="211" spans="1:4" ht="15" x14ac:dyDescent="0.2">
      <c r="A211" s="182"/>
      <c r="B211" s="184"/>
      <c r="C211" s="183"/>
      <c r="D211" s="183"/>
    </row>
    <row r="212" spans="1:4" ht="15" x14ac:dyDescent="0.2">
      <c r="A212" s="182"/>
      <c r="B212" s="184"/>
      <c r="C212" s="183"/>
      <c r="D212" s="183"/>
    </row>
    <row r="213" spans="1:4" ht="15" x14ac:dyDescent="0.2">
      <c r="A213" s="182"/>
      <c r="B213" s="184"/>
      <c r="C213" s="183"/>
      <c r="D213" s="183"/>
    </row>
    <row r="214" spans="1:4" ht="15" x14ac:dyDescent="0.2">
      <c r="A214" s="182"/>
      <c r="B214" s="184"/>
      <c r="C214" s="183"/>
      <c r="D214" s="183"/>
    </row>
    <row r="215" spans="1:4" ht="15" x14ac:dyDescent="0.2">
      <c r="A215" s="182"/>
      <c r="B215" s="184"/>
      <c r="C215" s="183"/>
      <c r="D215" s="183"/>
    </row>
    <row r="216" spans="1:4" ht="15" x14ac:dyDescent="0.2">
      <c r="A216" s="182"/>
      <c r="B216" s="184"/>
      <c r="C216" s="183"/>
      <c r="D216" s="183"/>
    </row>
    <row r="217" spans="1:4" ht="15" x14ac:dyDescent="0.2">
      <c r="A217" s="182"/>
      <c r="B217" s="184"/>
      <c r="C217" s="183"/>
      <c r="D217" s="183"/>
    </row>
    <row r="218" spans="1:4" ht="15" x14ac:dyDescent="0.2">
      <c r="A218" s="182"/>
      <c r="B218" s="184"/>
      <c r="C218" s="183"/>
      <c r="D218" s="183"/>
    </row>
    <row r="219" spans="1:4" ht="15" x14ac:dyDescent="0.2">
      <c r="A219" s="182"/>
      <c r="B219" s="184"/>
      <c r="C219" s="183"/>
      <c r="D219" s="183"/>
    </row>
    <row r="220" spans="1:4" ht="15" x14ac:dyDescent="0.2">
      <c r="A220" s="182"/>
      <c r="B220" s="184"/>
      <c r="C220" s="183"/>
      <c r="D220" s="183"/>
    </row>
    <row r="221" spans="1:4" ht="15" x14ac:dyDescent="0.2">
      <c r="A221" s="182"/>
      <c r="B221" s="184"/>
      <c r="C221" s="183"/>
      <c r="D221" s="183"/>
    </row>
    <row r="222" spans="1:4" ht="15" x14ac:dyDescent="0.2">
      <c r="A222" s="182"/>
      <c r="B222" s="184"/>
      <c r="C222" s="183"/>
      <c r="D222" s="183"/>
    </row>
    <row r="223" spans="1:4" ht="15" x14ac:dyDescent="0.2">
      <c r="A223" s="182"/>
      <c r="B223" s="184"/>
      <c r="C223" s="183"/>
      <c r="D223" s="183"/>
    </row>
    <row r="224" spans="1:4" ht="15" x14ac:dyDescent="0.2">
      <c r="A224" s="182"/>
      <c r="B224" s="184"/>
      <c r="C224" s="183"/>
      <c r="D224" s="183"/>
    </row>
    <row r="225" spans="1:4" ht="15" x14ac:dyDescent="0.2">
      <c r="A225" s="182"/>
      <c r="B225" s="184"/>
      <c r="C225" s="183"/>
      <c r="D225" s="183"/>
    </row>
    <row r="226" spans="1:4" ht="15" x14ac:dyDescent="0.2">
      <c r="A226" s="182"/>
      <c r="B226" s="184"/>
      <c r="C226" s="183"/>
      <c r="D226" s="183"/>
    </row>
    <row r="227" spans="1:4" ht="15" x14ac:dyDescent="0.2">
      <c r="A227" s="182"/>
      <c r="B227" s="184"/>
      <c r="C227" s="183"/>
      <c r="D227" s="183"/>
    </row>
    <row r="228" spans="1:4" ht="15" x14ac:dyDescent="0.2">
      <c r="A228" s="182"/>
      <c r="B228" s="184"/>
      <c r="C228" s="183"/>
      <c r="D228" s="183"/>
    </row>
    <row r="229" spans="1:4" ht="15" x14ac:dyDescent="0.2">
      <c r="A229" s="182"/>
      <c r="B229" s="184"/>
      <c r="C229" s="183"/>
      <c r="D229" s="183"/>
    </row>
    <row r="230" spans="1:4" ht="15" x14ac:dyDescent="0.2">
      <c r="A230" s="182"/>
      <c r="B230" s="184"/>
      <c r="C230" s="183"/>
      <c r="D230" s="183"/>
    </row>
    <row r="231" spans="1:4" ht="15" x14ac:dyDescent="0.2">
      <c r="A231" s="182"/>
      <c r="B231" s="184"/>
      <c r="C231" s="183"/>
      <c r="D231" s="183"/>
    </row>
    <row r="232" spans="1:4" ht="15" x14ac:dyDescent="0.2">
      <c r="A232" s="182"/>
      <c r="B232" s="184"/>
      <c r="C232" s="183"/>
      <c r="D232" s="183"/>
    </row>
    <row r="233" spans="1:4" ht="15" x14ac:dyDescent="0.2">
      <c r="A233" s="182"/>
      <c r="B233" s="184"/>
      <c r="C233" s="183"/>
      <c r="D233" s="183"/>
    </row>
    <row r="234" spans="1:4" ht="15" x14ac:dyDescent="0.2">
      <c r="A234" s="182"/>
      <c r="B234" s="184"/>
      <c r="C234" s="183"/>
      <c r="D234" s="183"/>
    </row>
    <row r="235" spans="1:4" ht="15" x14ac:dyDescent="0.2">
      <c r="A235" s="182"/>
      <c r="B235" s="184"/>
      <c r="C235" s="183"/>
      <c r="D235" s="183"/>
    </row>
    <row r="236" spans="1:4" ht="15" x14ac:dyDescent="0.2">
      <c r="A236" s="182"/>
      <c r="B236" s="184"/>
      <c r="C236" s="183"/>
      <c r="D236" s="183"/>
    </row>
    <row r="237" spans="1:4" ht="15" x14ac:dyDescent="0.2">
      <c r="A237" s="182"/>
      <c r="B237" s="184"/>
      <c r="C237" s="183"/>
      <c r="D237" s="183"/>
    </row>
    <row r="238" spans="1:4" ht="15" x14ac:dyDescent="0.2">
      <c r="A238" s="182"/>
      <c r="B238" s="184"/>
      <c r="C238" s="183"/>
      <c r="D238" s="183"/>
    </row>
    <row r="239" spans="1:4" ht="15" x14ac:dyDescent="0.2">
      <c r="A239" s="182"/>
      <c r="B239" s="184"/>
      <c r="C239" s="183"/>
      <c r="D239" s="183"/>
    </row>
    <row r="240" spans="1:4" ht="15" x14ac:dyDescent="0.2">
      <c r="A240" s="182"/>
      <c r="B240" s="184"/>
      <c r="C240" s="183"/>
      <c r="D240" s="183"/>
    </row>
    <row r="241" spans="1:4" ht="15" x14ac:dyDescent="0.2">
      <c r="A241" s="182"/>
      <c r="B241" s="184"/>
      <c r="C241" s="183"/>
      <c r="D241" s="183"/>
    </row>
    <row r="242" spans="1:4" ht="15" x14ac:dyDescent="0.2">
      <c r="A242" s="182"/>
      <c r="B242" s="184"/>
      <c r="C242" s="183"/>
      <c r="D242" s="183"/>
    </row>
    <row r="243" spans="1:4" ht="15" x14ac:dyDescent="0.2">
      <c r="A243" s="182"/>
      <c r="B243" s="184"/>
      <c r="C243" s="183"/>
      <c r="D243" s="183"/>
    </row>
    <row r="244" spans="1:4" ht="15" x14ac:dyDescent="0.2">
      <c r="A244" s="182"/>
      <c r="B244" s="184"/>
      <c r="C244" s="183"/>
      <c r="D244" s="183"/>
    </row>
    <row r="245" spans="1:4" ht="15" x14ac:dyDescent="0.2">
      <c r="A245" s="182"/>
      <c r="B245" s="184"/>
      <c r="C245" s="183"/>
      <c r="D245" s="183"/>
    </row>
    <row r="246" spans="1:4" ht="15" x14ac:dyDescent="0.2">
      <c r="A246" s="182"/>
      <c r="B246" s="184"/>
      <c r="C246" s="183"/>
      <c r="D246" s="183"/>
    </row>
    <row r="247" spans="1:4" ht="15" x14ac:dyDescent="0.2">
      <c r="A247" s="182"/>
      <c r="B247" s="184"/>
      <c r="C247" s="183"/>
      <c r="D247" s="183"/>
    </row>
    <row r="248" spans="1:4" ht="15" x14ac:dyDescent="0.2">
      <c r="A248" s="182"/>
      <c r="B248" s="184"/>
      <c r="C248" s="183"/>
      <c r="D248" s="183"/>
    </row>
    <row r="249" spans="1:4" ht="15" x14ac:dyDescent="0.2">
      <c r="A249" s="182"/>
      <c r="B249" s="184"/>
      <c r="C249" s="183"/>
      <c r="D249" s="183"/>
    </row>
    <row r="250" spans="1:4" ht="15" x14ac:dyDescent="0.2">
      <c r="A250" s="182"/>
      <c r="B250" s="184"/>
      <c r="C250" s="183"/>
      <c r="D250" s="183"/>
    </row>
    <row r="251" spans="1:4" ht="15" x14ac:dyDescent="0.2">
      <c r="A251" s="182"/>
      <c r="B251" s="184"/>
      <c r="C251" s="183"/>
      <c r="D251" s="183"/>
    </row>
    <row r="252" spans="1:4" ht="15" x14ac:dyDescent="0.2">
      <c r="A252" s="182"/>
      <c r="B252" s="184"/>
      <c r="C252" s="183"/>
      <c r="D252" s="183"/>
    </row>
    <row r="253" spans="1:4" ht="15" x14ac:dyDescent="0.2">
      <c r="A253" s="182"/>
      <c r="B253" s="184"/>
      <c r="C253" s="183"/>
      <c r="D253" s="183"/>
    </row>
    <row r="254" spans="1:4" ht="15" x14ac:dyDescent="0.2">
      <c r="A254" s="182"/>
      <c r="B254" s="184"/>
      <c r="C254" s="183"/>
      <c r="D254" s="183"/>
    </row>
    <row r="255" spans="1:4" ht="15" x14ac:dyDescent="0.2">
      <c r="A255" s="182"/>
      <c r="B255" s="184"/>
      <c r="C255" s="183"/>
      <c r="D255" s="183"/>
    </row>
    <row r="256" spans="1:4" ht="15" x14ac:dyDescent="0.2">
      <c r="A256" s="182"/>
      <c r="B256" s="184"/>
      <c r="C256" s="183"/>
      <c r="D256" s="183"/>
    </row>
    <row r="257" spans="1:4" ht="15" x14ac:dyDescent="0.2">
      <c r="A257" s="182"/>
      <c r="B257" s="184"/>
      <c r="C257" s="183"/>
      <c r="D257" s="183"/>
    </row>
    <row r="258" spans="1:4" ht="15" x14ac:dyDescent="0.2">
      <c r="A258" s="182"/>
      <c r="B258" s="184"/>
      <c r="C258" s="183"/>
      <c r="D258" s="183"/>
    </row>
    <row r="259" spans="1:4" ht="15" x14ac:dyDescent="0.2">
      <c r="A259" s="182"/>
      <c r="B259" s="184"/>
      <c r="C259" s="183"/>
      <c r="D259" s="183"/>
    </row>
    <row r="260" spans="1:4" ht="15" x14ac:dyDescent="0.2">
      <c r="A260" s="182"/>
      <c r="B260" s="184"/>
      <c r="C260" s="183"/>
      <c r="D260" s="183"/>
    </row>
    <row r="261" spans="1:4" ht="15" x14ac:dyDescent="0.2">
      <c r="A261" s="182"/>
      <c r="B261" s="184"/>
      <c r="C261" s="183"/>
      <c r="D261" s="183"/>
    </row>
    <row r="262" spans="1:4" ht="15" x14ac:dyDescent="0.2">
      <c r="A262" s="182"/>
      <c r="B262" s="184"/>
      <c r="C262" s="183"/>
      <c r="D262" s="183"/>
    </row>
    <row r="263" spans="1:4" ht="15" x14ac:dyDescent="0.2">
      <c r="A263" s="182"/>
      <c r="B263" s="184"/>
      <c r="C263" s="183"/>
      <c r="D263" s="183"/>
    </row>
    <row r="264" spans="1:4" ht="15" x14ac:dyDescent="0.2">
      <c r="A264" s="182"/>
      <c r="B264" s="184"/>
      <c r="C264" s="183"/>
      <c r="D264" s="183"/>
    </row>
    <row r="265" spans="1:4" ht="15" x14ac:dyDescent="0.2">
      <c r="A265" s="182"/>
      <c r="B265" s="184"/>
      <c r="C265" s="183"/>
      <c r="D265" s="183"/>
    </row>
    <row r="266" spans="1:4" ht="15" x14ac:dyDescent="0.2">
      <c r="A266" s="182"/>
      <c r="B266" s="184"/>
      <c r="C266" s="183"/>
      <c r="D266" s="183"/>
    </row>
    <row r="267" spans="1:4" ht="15" x14ac:dyDescent="0.2">
      <c r="A267" s="182"/>
      <c r="B267" s="184"/>
      <c r="C267" s="183"/>
      <c r="D267" s="183"/>
    </row>
    <row r="268" spans="1:4" ht="15" x14ac:dyDescent="0.2">
      <c r="A268" s="182"/>
      <c r="B268" s="184"/>
      <c r="C268" s="183"/>
      <c r="D268" s="183"/>
    </row>
    <row r="269" spans="1:4" ht="15" x14ac:dyDescent="0.2">
      <c r="A269" s="182"/>
      <c r="B269" s="184"/>
      <c r="C269" s="183"/>
      <c r="D269" s="183"/>
    </row>
    <row r="270" spans="1:4" ht="15" x14ac:dyDescent="0.2">
      <c r="A270" s="182"/>
      <c r="B270" s="184"/>
      <c r="C270" s="183"/>
      <c r="D270" s="183"/>
    </row>
    <row r="271" spans="1:4" ht="15" x14ac:dyDescent="0.2">
      <c r="A271" s="182"/>
      <c r="B271" s="184"/>
      <c r="C271" s="183"/>
      <c r="D271" s="183"/>
    </row>
    <row r="272" spans="1:4" ht="15" x14ac:dyDescent="0.2">
      <c r="A272" s="182"/>
      <c r="B272" s="184"/>
      <c r="C272" s="183"/>
      <c r="D272" s="183"/>
    </row>
    <row r="273" spans="1:4" ht="15" x14ac:dyDescent="0.2">
      <c r="A273" s="182"/>
      <c r="B273" s="184"/>
      <c r="C273" s="183"/>
      <c r="D273" s="183"/>
    </row>
    <row r="274" spans="1:4" ht="15" x14ac:dyDescent="0.2">
      <c r="A274" s="182"/>
      <c r="B274" s="184"/>
      <c r="C274" s="183"/>
      <c r="D274" s="183"/>
    </row>
    <row r="275" spans="1:4" ht="15" x14ac:dyDescent="0.2">
      <c r="A275" s="182"/>
      <c r="B275" s="184"/>
      <c r="C275" s="183"/>
      <c r="D275" s="183"/>
    </row>
    <row r="276" spans="1:4" ht="15" x14ac:dyDescent="0.2">
      <c r="A276" s="182"/>
      <c r="B276" s="184"/>
      <c r="C276" s="183"/>
      <c r="D276" s="183"/>
    </row>
    <row r="277" spans="1:4" ht="15" x14ac:dyDescent="0.2">
      <c r="A277" s="182"/>
      <c r="B277" s="184"/>
      <c r="C277" s="183"/>
      <c r="D277" s="183"/>
    </row>
    <row r="278" spans="1:4" ht="15" x14ac:dyDescent="0.2">
      <c r="A278" s="182"/>
      <c r="B278" s="184"/>
      <c r="C278" s="183"/>
      <c r="D278" s="183"/>
    </row>
    <row r="279" spans="1:4" ht="15" x14ac:dyDescent="0.2">
      <c r="A279" s="182"/>
      <c r="B279" s="184"/>
      <c r="C279" s="183"/>
      <c r="D279" s="183"/>
    </row>
    <row r="280" spans="1:4" ht="15" x14ac:dyDescent="0.2">
      <c r="A280" s="182"/>
      <c r="B280" s="184"/>
      <c r="C280" s="183"/>
      <c r="D280" s="183"/>
    </row>
    <row r="281" spans="1:4" ht="15" x14ac:dyDescent="0.2">
      <c r="A281" s="182"/>
      <c r="B281" s="184"/>
      <c r="C281" s="183"/>
      <c r="D281" s="183"/>
    </row>
    <row r="282" spans="1:4" ht="15" x14ac:dyDescent="0.2">
      <c r="A282" s="182"/>
      <c r="B282" s="184"/>
      <c r="C282" s="183"/>
      <c r="D282" s="183"/>
    </row>
    <row r="283" spans="1:4" ht="15" x14ac:dyDescent="0.2">
      <c r="A283" s="182"/>
      <c r="B283" s="184"/>
      <c r="C283" s="183"/>
      <c r="D283" s="183"/>
    </row>
    <row r="284" spans="1:4" ht="15" x14ac:dyDescent="0.2">
      <c r="A284" s="182"/>
      <c r="B284" s="184"/>
      <c r="C284" s="183"/>
      <c r="D284" s="183"/>
    </row>
    <row r="285" spans="1:4" ht="15" x14ac:dyDescent="0.2">
      <c r="A285" s="182"/>
      <c r="B285" s="184"/>
      <c r="C285" s="183"/>
      <c r="D285" s="183"/>
    </row>
    <row r="286" spans="1:4" ht="15" x14ac:dyDescent="0.2">
      <c r="A286" s="182"/>
      <c r="B286" s="184"/>
      <c r="C286" s="183"/>
      <c r="D286" s="183"/>
    </row>
    <row r="287" spans="1:4" ht="15" x14ac:dyDescent="0.2">
      <c r="A287" s="182"/>
      <c r="B287" s="184"/>
      <c r="C287" s="183"/>
      <c r="D287" s="183"/>
    </row>
    <row r="288" spans="1:4" ht="15" x14ac:dyDescent="0.2">
      <c r="A288" s="182"/>
      <c r="B288" s="184"/>
      <c r="C288" s="183"/>
      <c r="D288" s="183"/>
    </row>
    <row r="289" spans="1:4" ht="15" x14ac:dyDescent="0.2">
      <c r="A289" s="182"/>
      <c r="B289" s="184"/>
      <c r="C289" s="183"/>
      <c r="D289" s="183"/>
    </row>
    <row r="290" spans="1:4" ht="15" x14ac:dyDescent="0.2">
      <c r="A290" s="182"/>
      <c r="B290" s="184"/>
      <c r="C290" s="183"/>
      <c r="D290" s="183"/>
    </row>
    <row r="291" spans="1:4" ht="15" x14ac:dyDescent="0.2">
      <c r="A291" s="182"/>
      <c r="B291" s="184"/>
      <c r="C291" s="183"/>
      <c r="D291" s="183"/>
    </row>
    <row r="292" spans="1:4" ht="15" x14ac:dyDescent="0.2">
      <c r="A292" s="182"/>
      <c r="B292" s="184"/>
      <c r="C292" s="183"/>
      <c r="D292" s="183"/>
    </row>
    <row r="293" spans="1:4" ht="15" x14ac:dyDescent="0.2">
      <c r="A293" s="182"/>
      <c r="B293" s="184"/>
      <c r="C293" s="183"/>
      <c r="D293" s="183"/>
    </row>
    <row r="294" spans="1:4" ht="15" x14ac:dyDescent="0.2">
      <c r="A294" s="182"/>
      <c r="B294" s="184"/>
      <c r="C294" s="183"/>
      <c r="D294" s="183"/>
    </row>
    <row r="295" spans="1:4" ht="15" x14ac:dyDescent="0.2">
      <c r="A295" s="182"/>
      <c r="B295" s="184"/>
      <c r="C295" s="183"/>
      <c r="D295" s="183"/>
    </row>
    <row r="296" spans="1:4" ht="15" x14ac:dyDescent="0.2">
      <c r="A296" s="182"/>
      <c r="B296" s="184"/>
      <c r="C296" s="183"/>
      <c r="D296" s="183"/>
    </row>
    <row r="297" spans="1:4" ht="15" x14ac:dyDescent="0.2">
      <c r="A297" s="182"/>
      <c r="B297" s="184"/>
      <c r="C297" s="183"/>
      <c r="D297" s="183"/>
    </row>
    <row r="298" spans="1:4" ht="15" x14ac:dyDescent="0.2">
      <c r="A298" s="182"/>
      <c r="B298" s="184"/>
      <c r="C298" s="183"/>
      <c r="D298" s="183"/>
    </row>
    <row r="299" spans="1:4" ht="15" x14ac:dyDescent="0.2">
      <c r="A299" s="182"/>
      <c r="B299" s="184"/>
      <c r="C299" s="183"/>
      <c r="D299" s="183"/>
    </row>
    <row r="300" spans="1:4" ht="15" x14ac:dyDescent="0.2">
      <c r="A300" s="182"/>
      <c r="B300" s="184"/>
      <c r="C300" s="183"/>
      <c r="D300" s="183"/>
    </row>
    <row r="301" spans="1:4" ht="15" x14ac:dyDescent="0.2">
      <c r="A301" s="182"/>
      <c r="B301" s="184"/>
      <c r="C301" s="183"/>
      <c r="D301" s="183"/>
    </row>
    <row r="302" spans="1:4" ht="15" x14ac:dyDescent="0.2">
      <c r="A302" s="182"/>
      <c r="B302" s="184"/>
      <c r="C302" s="183"/>
      <c r="D302" s="183"/>
    </row>
    <row r="303" spans="1:4" ht="15" x14ac:dyDescent="0.2">
      <c r="A303" s="182"/>
      <c r="B303" s="184"/>
      <c r="C303" s="183"/>
      <c r="D303" s="183"/>
    </row>
    <row r="304" spans="1:4" ht="15" x14ac:dyDescent="0.2">
      <c r="A304" s="182"/>
      <c r="B304" s="184"/>
      <c r="C304" s="183"/>
      <c r="D304" s="183"/>
    </row>
    <row r="305" spans="1:4" ht="15" x14ac:dyDescent="0.2">
      <c r="A305" s="182"/>
      <c r="B305" s="184"/>
      <c r="C305" s="183"/>
      <c r="D305" s="183"/>
    </row>
    <row r="306" spans="1:4" ht="15" x14ac:dyDescent="0.2">
      <c r="A306" s="182"/>
      <c r="B306" s="184"/>
      <c r="C306" s="183"/>
      <c r="D306" s="183"/>
    </row>
    <row r="307" spans="1:4" ht="15" x14ac:dyDescent="0.2">
      <c r="A307" s="182"/>
      <c r="B307" s="184"/>
      <c r="C307" s="183"/>
      <c r="D307" s="183"/>
    </row>
    <row r="308" spans="1:4" ht="15" x14ac:dyDescent="0.2">
      <c r="A308" s="182"/>
      <c r="B308" s="184"/>
      <c r="C308" s="183"/>
      <c r="D308" s="183"/>
    </row>
    <row r="309" spans="1:4" ht="15" x14ac:dyDescent="0.2">
      <c r="A309" s="182"/>
      <c r="B309" s="184"/>
      <c r="C309" s="183"/>
      <c r="D309" s="183"/>
    </row>
    <row r="310" spans="1:4" ht="15" x14ac:dyDescent="0.2">
      <c r="A310" s="182"/>
      <c r="B310" s="184"/>
      <c r="C310" s="183"/>
      <c r="D310" s="183"/>
    </row>
    <row r="311" spans="1:4" ht="15" x14ac:dyDescent="0.2">
      <c r="A311" s="182"/>
      <c r="B311" s="184"/>
      <c r="C311" s="183"/>
      <c r="D311" s="183"/>
    </row>
    <row r="312" spans="1:4" ht="15" x14ac:dyDescent="0.2">
      <c r="A312" s="182"/>
      <c r="B312" s="184"/>
      <c r="C312" s="183"/>
      <c r="D312" s="183"/>
    </row>
    <row r="313" spans="1:4" ht="15" x14ac:dyDescent="0.2">
      <c r="A313" s="182"/>
      <c r="B313" s="184"/>
      <c r="C313" s="183"/>
      <c r="D313" s="183"/>
    </row>
    <row r="314" spans="1:4" ht="15" x14ac:dyDescent="0.2">
      <c r="A314" s="182"/>
      <c r="B314" s="184"/>
      <c r="C314" s="183"/>
      <c r="D314" s="183"/>
    </row>
    <row r="315" spans="1:4" ht="15" x14ac:dyDescent="0.2">
      <c r="A315" s="182"/>
      <c r="B315" s="184"/>
      <c r="C315" s="183"/>
      <c r="D315" s="183"/>
    </row>
    <row r="316" spans="1:4" ht="15" x14ac:dyDescent="0.2">
      <c r="A316" s="182"/>
      <c r="B316" s="184"/>
      <c r="C316" s="183"/>
      <c r="D316" s="183"/>
    </row>
    <row r="317" spans="1:4" ht="15" x14ac:dyDescent="0.2">
      <c r="A317" s="182"/>
      <c r="B317" s="184"/>
      <c r="C317" s="183"/>
      <c r="D317" s="183"/>
    </row>
    <row r="318" spans="1:4" ht="15" x14ac:dyDescent="0.2">
      <c r="A318" s="182"/>
      <c r="B318" s="184"/>
      <c r="C318" s="183"/>
      <c r="D318" s="183"/>
    </row>
    <row r="319" spans="1:4" ht="15" x14ac:dyDescent="0.2">
      <c r="A319" s="182"/>
      <c r="B319" s="184"/>
      <c r="C319" s="183"/>
      <c r="D319" s="183"/>
    </row>
    <row r="320" spans="1:4" ht="15" x14ac:dyDescent="0.2">
      <c r="A320" s="182"/>
      <c r="B320" s="184"/>
      <c r="C320" s="183"/>
      <c r="D320" s="183"/>
    </row>
    <row r="321" spans="1:4" ht="15" x14ac:dyDescent="0.2">
      <c r="A321" s="182"/>
      <c r="B321" s="184"/>
      <c r="C321" s="183"/>
      <c r="D321" s="183"/>
    </row>
    <row r="322" spans="1:4" ht="15" x14ac:dyDescent="0.2">
      <c r="A322" s="182"/>
      <c r="B322" s="184"/>
      <c r="C322" s="183"/>
      <c r="D322" s="183"/>
    </row>
    <row r="323" spans="1:4" ht="15" x14ac:dyDescent="0.2">
      <c r="A323" s="182"/>
      <c r="B323" s="184"/>
      <c r="C323" s="183"/>
      <c r="D323" s="183"/>
    </row>
    <row r="324" spans="1:4" ht="15" x14ac:dyDescent="0.2">
      <c r="A324" s="182"/>
      <c r="B324" s="184"/>
      <c r="C324" s="183"/>
      <c r="D324" s="183"/>
    </row>
    <row r="325" spans="1:4" ht="15" x14ac:dyDescent="0.2">
      <c r="A325" s="182"/>
      <c r="B325" s="184"/>
      <c r="C325" s="183"/>
      <c r="D325" s="183"/>
    </row>
    <row r="326" spans="1:4" ht="15" x14ac:dyDescent="0.2">
      <c r="A326" s="182"/>
      <c r="B326" s="184"/>
      <c r="C326" s="183"/>
      <c r="D326" s="183"/>
    </row>
    <row r="327" spans="1:4" ht="15" x14ac:dyDescent="0.2">
      <c r="A327" s="182"/>
      <c r="B327" s="184"/>
      <c r="C327" s="183"/>
      <c r="D327" s="183"/>
    </row>
    <row r="328" spans="1:4" ht="15" x14ac:dyDescent="0.2">
      <c r="A328" s="182"/>
      <c r="B328" s="184"/>
      <c r="C328" s="183"/>
      <c r="D328" s="183"/>
    </row>
    <row r="329" spans="1:4" ht="15" x14ac:dyDescent="0.2">
      <c r="A329" s="182"/>
      <c r="B329" s="184"/>
      <c r="C329" s="183"/>
      <c r="D329" s="183"/>
    </row>
    <row r="330" spans="1:4" ht="15" x14ac:dyDescent="0.2">
      <c r="A330" s="182"/>
      <c r="B330" s="184"/>
      <c r="C330" s="183"/>
      <c r="D330" s="183"/>
    </row>
    <row r="331" spans="1:4" ht="15" x14ac:dyDescent="0.2">
      <c r="A331" s="182"/>
      <c r="B331" s="184"/>
      <c r="C331" s="183"/>
      <c r="D331" s="183"/>
    </row>
    <row r="332" spans="1:4" ht="15" x14ac:dyDescent="0.2">
      <c r="A332" s="182"/>
      <c r="B332" s="184"/>
      <c r="C332" s="183"/>
      <c r="D332" s="183"/>
    </row>
    <row r="333" spans="1:4" ht="15" x14ac:dyDescent="0.2">
      <c r="A333" s="182"/>
      <c r="B333" s="184"/>
      <c r="C333" s="183"/>
      <c r="D333" s="183"/>
    </row>
    <row r="334" spans="1:4" ht="15" x14ac:dyDescent="0.2">
      <c r="A334" s="182"/>
      <c r="B334" s="184"/>
      <c r="C334" s="183"/>
      <c r="D334" s="183"/>
    </row>
    <row r="335" spans="1:4" ht="15" x14ac:dyDescent="0.2">
      <c r="A335" s="182"/>
      <c r="B335" s="184"/>
      <c r="C335" s="183"/>
      <c r="D335" s="183"/>
    </row>
    <row r="336" spans="1:4" ht="15" x14ac:dyDescent="0.2">
      <c r="A336" s="182"/>
      <c r="B336" s="184"/>
      <c r="C336" s="183"/>
      <c r="D336" s="183"/>
    </row>
    <row r="337" spans="1:4" ht="15" x14ac:dyDescent="0.2">
      <c r="A337" s="182"/>
      <c r="B337" s="184"/>
      <c r="C337" s="183"/>
      <c r="D337" s="183"/>
    </row>
    <row r="338" spans="1:4" ht="15" x14ac:dyDescent="0.2">
      <c r="A338" s="182"/>
      <c r="B338" s="184"/>
      <c r="C338" s="183"/>
      <c r="D338" s="183"/>
    </row>
    <row r="339" spans="1:4" ht="15" x14ac:dyDescent="0.2">
      <c r="A339" s="182"/>
      <c r="B339" s="184"/>
      <c r="C339" s="183"/>
      <c r="D339" s="183"/>
    </row>
    <row r="340" spans="1:4" ht="15" x14ac:dyDescent="0.2">
      <c r="A340" s="182"/>
      <c r="B340" s="184"/>
      <c r="C340" s="183"/>
      <c r="D340" s="183"/>
    </row>
    <row r="341" spans="1:4" ht="15" x14ac:dyDescent="0.2">
      <c r="A341" s="182"/>
      <c r="B341" s="184"/>
      <c r="C341" s="183"/>
      <c r="D341" s="183"/>
    </row>
    <row r="342" spans="1:4" ht="15" x14ac:dyDescent="0.2">
      <c r="A342" s="182"/>
      <c r="B342" s="184"/>
      <c r="C342" s="183"/>
      <c r="D342" s="183"/>
    </row>
    <row r="343" spans="1:4" ht="15" x14ac:dyDescent="0.2">
      <c r="A343" s="182"/>
      <c r="B343" s="184"/>
      <c r="C343" s="183"/>
      <c r="D343" s="183"/>
    </row>
    <row r="344" spans="1:4" ht="15" x14ac:dyDescent="0.2">
      <c r="A344" s="182"/>
      <c r="B344" s="184"/>
      <c r="C344" s="183"/>
      <c r="D344" s="183"/>
    </row>
    <row r="345" spans="1:4" ht="15" x14ac:dyDescent="0.2">
      <c r="A345" s="182"/>
      <c r="B345" s="184"/>
      <c r="C345" s="183"/>
      <c r="D345" s="183"/>
    </row>
    <row r="346" spans="1:4" ht="15" x14ac:dyDescent="0.2">
      <c r="A346" s="182"/>
      <c r="B346" s="184"/>
      <c r="C346" s="183"/>
      <c r="D346" s="183"/>
    </row>
    <row r="347" spans="1:4" ht="15" x14ac:dyDescent="0.2">
      <c r="A347" s="182"/>
      <c r="B347" s="184"/>
      <c r="C347" s="183"/>
      <c r="D347" s="183"/>
    </row>
    <row r="348" spans="1:4" ht="15" x14ac:dyDescent="0.2">
      <c r="A348" s="182"/>
      <c r="B348" s="184"/>
      <c r="C348" s="183"/>
      <c r="D348" s="183"/>
    </row>
    <row r="349" spans="1:4" ht="15" x14ac:dyDescent="0.2">
      <c r="A349" s="182"/>
      <c r="B349" s="184"/>
      <c r="C349" s="183"/>
      <c r="D349" s="183"/>
    </row>
    <row r="350" spans="1:4" ht="15" x14ac:dyDescent="0.2">
      <c r="A350" s="182"/>
      <c r="B350" s="184"/>
      <c r="C350" s="183"/>
      <c r="D350" s="183"/>
    </row>
    <row r="351" spans="1:4" ht="15" x14ac:dyDescent="0.2">
      <c r="A351" s="182"/>
      <c r="B351" s="184"/>
      <c r="C351" s="183"/>
      <c r="D351" s="183"/>
    </row>
    <row r="352" spans="1:4" ht="15" x14ac:dyDescent="0.2">
      <c r="A352" s="182"/>
      <c r="B352" s="184"/>
      <c r="C352" s="183"/>
      <c r="D352" s="183"/>
    </row>
    <row r="353" spans="1:4" ht="15" x14ac:dyDescent="0.2">
      <c r="A353" s="182"/>
      <c r="B353" s="184"/>
      <c r="C353" s="183"/>
      <c r="D353" s="183"/>
    </row>
    <row r="354" spans="1:4" ht="15" x14ac:dyDescent="0.2">
      <c r="A354" s="182"/>
      <c r="B354" s="184"/>
      <c r="C354" s="183"/>
      <c r="D354" s="183"/>
    </row>
    <row r="355" spans="1:4" ht="15" x14ac:dyDescent="0.2">
      <c r="A355" s="182"/>
      <c r="B355" s="184"/>
      <c r="C355" s="183"/>
      <c r="D355" s="183"/>
    </row>
    <row r="356" spans="1:4" ht="15" x14ac:dyDescent="0.2">
      <c r="A356" s="182"/>
      <c r="B356" s="184"/>
      <c r="C356" s="183"/>
      <c r="D356" s="183"/>
    </row>
    <row r="357" spans="1:4" ht="15" x14ac:dyDescent="0.2">
      <c r="A357" s="182"/>
      <c r="B357" s="184"/>
      <c r="C357" s="183"/>
      <c r="D357" s="183"/>
    </row>
    <row r="358" spans="1:4" ht="15" x14ac:dyDescent="0.2">
      <c r="A358" s="182"/>
      <c r="B358" s="184"/>
      <c r="C358" s="183"/>
      <c r="D358" s="183"/>
    </row>
    <row r="359" spans="1:4" ht="15" x14ac:dyDescent="0.2">
      <c r="A359" s="182"/>
      <c r="B359" s="184"/>
      <c r="C359" s="183"/>
      <c r="D359" s="183"/>
    </row>
    <row r="360" spans="1:4" ht="15" x14ac:dyDescent="0.2">
      <c r="A360" s="182"/>
      <c r="B360" s="184"/>
      <c r="C360" s="183"/>
      <c r="D360" s="183"/>
    </row>
    <row r="361" spans="1:4" ht="15" x14ac:dyDescent="0.2">
      <c r="A361" s="182"/>
      <c r="B361" s="184"/>
      <c r="C361" s="183"/>
      <c r="D361" s="183"/>
    </row>
    <row r="362" spans="1:4" ht="15" x14ac:dyDescent="0.2">
      <c r="A362" s="182"/>
      <c r="B362" s="184"/>
      <c r="C362" s="183"/>
      <c r="D362" s="183"/>
    </row>
    <row r="363" spans="1:4" ht="15" x14ac:dyDescent="0.2">
      <c r="A363" s="182"/>
      <c r="B363" s="184"/>
      <c r="C363" s="183"/>
      <c r="D363" s="183"/>
    </row>
    <row r="364" spans="1:4" ht="15" x14ac:dyDescent="0.2">
      <c r="A364" s="182"/>
      <c r="B364" s="184"/>
      <c r="C364" s="183"/>
      <c r="D364" s="183"/>
    </row>
    <row r="365" spans="1:4" ht="15" x14ac:dyDescent="0.2">
      <c r="A365" s="182"/>
      <c r="B365" s="184"/>
      <c r="C365" s="183"/>
      <c r="D365" s="183"/>
    </row>
    <row r="366" spans="1:4" ht="15" x14ac:dyDescent="0.2">
      <c r="A366" s="182"/>
      <c r="B366" s="184"/>
      <c r="C366" s="183"/>
      <c r="D366" s="183"/>
    </row>
    <row r="367" spans="1:4" ht="15" x14ac:dyDescent="0.2">
      <c r="A367" s="182"/>
      <c r="B367" s="184"/>
      <c r="C367" s="183"/>
      <c r="D367" s="183"/>
    </row>
    <row r="368" spans="1:4" ht="15" x14ac:dyDescent="0.2">
      <c r="A368" s="182"/>
      <c r="B368" s="184"/>
      <c r="C368" s="183"/>
      <c r="D368" s="183"/>
    </row>
    <row r="369" spans="1:4" ht="15" x14ac:dyDescent="0.2">
      <c r="A369" s="182"/>
      <c r="B369" s="184"/>
      <c r="C369" s="183"/>
      <c r="D369" s="183"/>
    </row>
    <row r="370" spans="1:4" ht="15" x14ac:dyDescent="0.2">
      <c r="A370" s="182"/>
      <c r="B370" s="184"/>
      <c r="C370" s="183"/>
      <c r="D370" s="183"/>
    </row>
    <row r="371" spans="1:4" ht="15" x14ac:dyDescent="0.2">
      <c r="A371" s="182"/>
      <c r="B371" s="184"/>
      <c r="C371" s="183"/>
      <c r="D371" s="183"/>
    </row>
    <row r="372" spans="1:4" ht="15" x14ac:dyDescent="0.2">
      <c r="A372" s="182"/>
      <c r="B372" s="184"/>
      <c r="C372" s="183"/>
      <c r="D372" s="183"/>
    </row>
    <row r="373" spans="1:4" ht="15" x14ac:dyDescent="0.2">
      <c r="A373" s="182"/>
      <c r="B373" s="184"/>
      <c r="C373" s="183"/>
      <c r="D373" s="183"/>
    </row>
    <row r="374" spans="1:4" ht="15" x14ac:dyDescent="0.2">
      <c r="A374" s="182"/>
      <c r="B374" s="184"/>
      <c r="C374" s="183"/>
      <c r="D374" s="183"/>
    </row>
    <row r="375" spans="1:4" ht="15" x14ac:dyDescent="0.2">
      <c r="A375" s="182"/>
      <c r="B375" s="184"/>
      <c r="C375" s="183"/>
      <c r="D375" s="183"/>
    </row>
    <row r="376" spans="1:4" ht="15" x14ac:dyDescent="0.2">
      <c r="A376" s="182"/>
      <c r="B376" s="184"/>
      <c r="C376" s="183"/>
      <c r="D376" s="183"/>
    </row>
    <row r="377" spans="1:4" ht="15" x14ac:dyDescent="0.2">
      <c r="A377" s="182"/>
      <c r="B377" s="184"/>
      <c r="C377" s="183"/>
      <c r="D377" s="183"/>
    </row>
    <row r="378" spans="1:4" ht="15" x14ac:dyDescent="0.2">
      <c r="A378" s="182"/>
      <c r="B378" s="184"/>
      <c r="C378" s="183"/>
      <c r="D378" s="183"/>
    </row>
    <row r="379" spans="1:4" ht="15" x14ac:dyDescent="0.2">
      <c r="A379" s="182"/>
      <c r="B379" s="184"/>
      <c r="C379" s="183"/>
      <c r="D379" s="183"/>
    </row>
    <row r="380" spans="1:4" ht="15" x14ac:dyDescent="0.2">
      <c r="A380" s="182"/>
      <c r="B380" s="184"/>
      <c r="C380" s="183"/>
      <c r="D380" s="183"/>
    </row>
    <row r="381" spans="1:4" ht="15" x14ac:dyDescent="0.2">
      <c r="A381" s="182"/>
      <c r="B381" s="184"/>
      <c r="C381" s="183"/>
      <c r="D381" s="183"/>
    </row>
    <row r="382" spans="1:4" ht="15" x14ac:dyDescent="0.2">
      <c r="A382" s="182"/>
      <c r="B382" s="184"/>
      <c r="C382" s="183"/>
      <c r="D382" s="183"/>
    </row>
    <row r="383" spans="1:4" ht="15" x14ac:dyDescent="0.2">
      <c r="A383" s="182"/>
      <c r="B383" s="184"/>
      <c r="C383" s="183"/>
      <c r="D383" s="183"/>
    </row>
    <row r="384" spans="1:4" ht="15" x14ac:dyDescent="0.2">
      <c r="A384" s="182"/>
      <c r="B384" s="184"/>
      <c r="C384" s="183"/>
      <c r="D384" s="183"/>
    </row>
    <row r="385" spans="1:4" ht="15" x14ac:dyDescent="0.2">
      <c r="A385" s="182"/>
      <c r="B385" s="184"/>
      <c r="C385" s="183"/>
      <c r="D385" s="183"/>
    </row>
    <row r="386" spans="1:4" ht="15" x14ac:dyDescent="0.2">
      <c r="A386" s="182"/>
      <c r="B386" s="184"/>
      <c r="C386" s="183"/>
      <c r="D386" s="183"/>
    </row>
    <row r="387" spans="1:4" ht="15" x14ac:dyDescent="0.2">
      <c r="A387" s="182"/>
      <c r="B387" s="184"/>
      <c r="C387" s="183"/>
      <c r="D387" s="183"/>
    </row>
    <row r="388" spans="1:4" ht="15" x14ac:dyDescent="0.2">
      <c r="A388" s="182"/>
      <c r="B388" s="184"/>
      <c r="C388" s="183"/>
      <c r="D388" s="183"/>
    </row>
    <row r="389" spans="1:4" ht="15" x14ac:dyDescent="0.2">
      <c r="A389" s="182"/>
      <c r="B389" s="184"/>
      <c r="C389" s="183"/>
      <c r="D389" s="183"/>
    </row>
    <row r="390" spans="1:4" ht="15" x14ac:dyDescent="0.2">
      <c r="A390" s="182"/>
      <c r="B390" s="184"/>
      <c r="C390" s="183"/>
      <c r="D390" s="183"/>
    </row>
    <row r="391" spans="1:4" ht="15" x14ac:dyDescent="0.2">
      <c r="A391" s="182"/>
      <c r="B391" s="184"/>
      <c r="C391" s="183"/>
      <c r="D391" s="183"/>
    </row>
    <row r="392" spans="1:4" ht="15" x14ac:dyDescent="0.2">
      <c r="A392" s="182"/>
      <c r="B392" s="184"/>
      <c r="C392" s="183"/>
      <c r="D392" s="183"/>
    </row>
    <row r="393" spans="1:4" ht="15" x14ac:dyDescent="0.2">
      <c r="A393" s="182"/>
      <c r="B393" s="184"/>
      <c r="C393" s="183"/>
      <c r="D393" s="183"/>
    </row>
    <row r="394" spans="1:4" ht="15" x14ac:dyDescent="0.2">
      <c r="A394" s="182"/>
      <c r="B394" s="184"/>
      <c r="C394" s="183"/>
      <c r="D394" s="183"/>
    </row>
    <row r="395" spans="1:4" ht="15" x14ac:dyDescent="0.2">
      <c r="A395" s="182"/>
      <c r="B395" s="184"/>
      <c r="C395" s="183"/>
      <c r="D395" s="183"/>
    </row>
    <row r="396" spans="1:4" ht="15" x14ac:dyDescent="0.2">
      <c r="A396" s="182"/>
      <c r="B396" s="184"/>
      <c r="C396" s="183"/>
      <c r="D396" s="183"/>
    </row>
    <row r="397" spans="1:4" ht="15" x14ac:dyDescent="0.2">
      <c r="A397" s="182"/>
      <c r="B397" s="184"/>
      <c r="C397" s="183"/>
      <c r="D397" s="183"/>
    </row>
    <row r="398" spans="1:4" ht="15" x14ac:dyDescent="0.2">
      <c r="A398" s="182"/>
      <c r="B398" s="184"/>
      <c r="C398" s="183"/>
      <c r="D398" s="183"/>
    </row>
    <row r="399" spans="1:4" ht="15" x14ac:dyDescent="0.2">
      <c r="A399" s="182"/>
      <c r="B399" s="184"/>
      <c r="C399" s="183"/>
      <c r="D399" s="183"/>
    </row>
    <row r="400" spans="1:4" ht="15" x14ac:dyDescent="0.2">
      <c r="A400" s="182"/>
      <c r="B400" s="184"/>
      <c r="C400" s="183"/>
      <c r="D400" s="183"/>
    </row>
    <row r="401" spans="1:4" ht="15" x14ac:dyDescent="0.2">
      <c r="A401" s="182"/>
      <c r="B401" s="184"/>
      <c r="C401" s="183"/>
      <c r="D401" s="183"/>
    </row>
    <row r="402" spans="1:4" ht="15" x14ac:dyDescent="0.2">
      <c r="A402" s="182"/>
      <c r="B402" s="184"/>
      <c r="C402" s="183"/>
      <c r="D402" s="183"/>
    </row>
    <row r="403" spans="1:4" ht="15" x14ac:dyDescent="0.2">
      <c r="A403" s="182"/>
      <c r="B403" s="184"/>
      <c r="C403" s="183"/>
      <c r="D403" s="183"/>
    </row>
    <row r="404" spans="1:4" ht="15" x14ac:dyDescent="0.2">
      <c r="A404" s="182"/>
      <c r="B404" s="184"/>
      <c r="C404" s="183"/>
      <c r="D404" s="183"/>
    </row>
    <row r="405" spans="1:4" ht="15" x14ac:dyDescent="0.2">
      <c r="A405" s="182"/>
      <c r="B405" s="184"/>
      <c r="C405" s="183"/>
      <c r="D405" s="183"/>
    </row>
    <row r="406" spans="1:4" ht="15" x14ac:dyDescent="0.2">
      <c r="A406" s="182"/>
      <c r="B406" s="184"/>
      <c r="C406" s="183"/>
      <c r="D406" s="183"/>
    </row>
    <row r="407" spans="1:4" ht="15" x14ac:dyDescent="0.2">
      <c r="A407" s="182"/>
      <c r="B407" s="184"/>
      <c r="C407" s="183"/>
      <c r="D407" s="183"/>
    </row>
    <row r="408" spans="1:4" ht="15" x14ac:dyDescent="0.2">
      <c r="A408" s="182"/>
      <c r="B408" s="184"/>
      <c r="C408" s="183"/>
      <c r="D408" s="183"/>
    </row>
    <row r="409" spans="1:4" ht="15" x14ac:dyDescent="0.2">
      <c r="A409" s="182"/>
      <c r="B409" s="184"/>
      <c r="C409" s="183"/>
      <c r="D409" s="183"/>
    </row>
    <row r="410" spans="1:4" ht="15" x14ac:dyDescent="0.2">
      <c r="A410" s="182"/>
      <c r="B410" s="184"/>
      <c r="C410" s="183"/>
      <c r="D410" s="183"/>
    </row>
    <row r="411" spans="1:4" ht="15" x14ac:dyDescent="0.2">
      <c r="A411" s="182"/>
      <c r="B411" s="184"/>
      <c r="C411" s="183"/>
      <c r="D411" s="183"/>
    </row>
    <row r="412" spans="1:4" ht="15" x14ac:dyDescent="0.2">
      <c r="A412" s="182"/>
      <c r="B412" s="184"/>
      <c r="C412" s="183"/>
      <c r="D412" s="183"/>
    </row>
    <row r="413" spans="1:4" ht="15" x14ac:dyDescent="0.2">
      <c r="A413" s="182"/>
      <c r="B413" s="184"/>
      <c r="C413" s="183"/>
      <c r="D413" s="183"/>
    </row>
    <row r="414" spans="1:4" ht="15" x14ac:dyDescent="0.2">
      <c r="A414" s="182"/>
      <c r="B414" s="184"/>
      <c r="C414" s="183"/>
      <c r="D414" s="183"/>
    </row>
    <row r="415" spans="1:4" ht="15" x14ac:dyDescent="0.2">
      <c r="A415" s="182"/>
      <c r="B415" s="184"/>
      <c r="C415" s="183"/>
      <c r="D415" s="183"/>
    </row>
    <row r="416" spans="1:4" ht="15" x14ac:dyDescent="0.2">
      <c r="A416" s="182"/>
      <c r="B416" s="184"/>
      <c r="C416" s="183"/>
      <c r="D416" s="183"/>
    </row>
    <row r="417" spans="1:4" ht="15" x14ac:dyDescent="0.2">
      <c r="A417" s="182"/>
      <c r="B417" s="184"/>
      <c r="C417" s="183"/>
      <c r="D417" s="183"/>
    </row>
    <row r="418" spans="1:4" ht="15" x14ac:dyDescent="0.2">
      <c r="A418" s="182"/>
      <c r="B418" s="184"/>
      <c r="C418" s="183"/>
      <c r="D418" s="183"/>
    </row>
    <row r="419" spans="1:4" ht="15" x14ac:dyDescent="0.2">
      <c r="A419" s="182"/>
      <c r="B419" s="184"/>
      <c r="C419" s="183"/>
      <c r="D419" s="183"/>
    </row>
    <row r="420" spans="1:4" ht="15" x14ac:dyDescent="0.2">
      <c r="A420" s="182"/>
      <c r="B420" s="184"/>
      <c r="C420" s="183"/>
      <c r="D420" s="183"/>
    </row>
    <row r="421" spans="1:4" ht="15" x14ac:dyDescent="0.2">
      <c r="A421" s="182"/>
      <c r="B421" s="184"/>
      <c r="C421" s="183"/>
      <c r="D421" s="183"/>
    </row>
    <row r="422" spans="1:4" ht="15" x14ac:dyDescent="0.2">
      <c r="A422" s="182"/>
      <c r="B422" s="184"/>
      <c r="C422" s="183"/>
      <c r="D422" s="183"/>
    </row>
    <row r="423" spans="1:4" ht="15" x14ac:dyDescent="0.2">
      <c r="A423" s="182"/>
      <c r="B423" s="184"/>
      <c r="C423" s="183"/>
      <c r="D423" s="183"/>
    </row>
    <row r="424" spans="1:4" ht="15" x14ac:dyDescent="0.2">
      <c r="A424" s="182"/>
      <c r="B424" s="184"/>
      <c r="C424" s="183"/>
      <c r="D424" s="183"/>
    </row>
    <row r="425" spans="1:4" ht="15" x14ac:dyDescent="0.2">
      <c r="A425" s="182"/>
      <c r="B425" s="184"/>
      <c r="C425" s="183"/>
      <c r="D425" s="183"/>
    </row>
    <row r="426" spans="1:4" ht="15" x14ac:dyDescent="0.2">
      <c r="A426" s="182"/>
      <c r="B426" s="184"/>
      <c r="C426" s="183"/>
      <c r="D426" s="183"/>
    </row>
    <row r="427" spans="1:4" ht="15" x14ac:dyDescent="0.2">
      <c r="A427" s="182"/>
      <c r="B427" s="184"/>
      <c r="C427" s="183"/>
      <c r="D427" s="183"/>
    </row>
    <row r="428" spans="1:4" ht="15" x14ac:dyDescent="0.2">
      <c r="A428" s="182"/>
      <c r="B428" s="184"/>
      <c r="C428" s="183"/>
      <c r="D428" s="183"/>
    </row>
    <row r="429" spans="1:4" ht="15" x14ac:dyDescent="0.2">
      <c r="A429" s="182"/>
      <c r="B429" s="184"/>
      <c r="C429" s="183"/>
      <c r="D429" s="183"/>
    </row>
    <row r="430" spans="1:4" ht="15" x14ac:dyDescent="0.2">
      <c r="A430" s="182"/>
      <c r="B430" s="184"/>
      <c r="C430" s="183"/>
      <c r="D430" s="183"/>
    </row>
    <row r="431" spans="1:4" ht="15" x14ac:dyDescent="0.2">
      <c r="A431" s="182"/>
      <c r="B431" s="184"/>
      <c r="C431" s="183"/>
      <c r="D431" s="183"/>
    </row>
    <row r="432" spans="1:4" ht="15" x14ac:dyDescent="0.2">
      <c r="A432" s="182"/>
      <c r="B432" s="184"/>
      <c r="C432" s="183"/>
      <c r="D432" s="183"/>
    </row>
    <row r="433" spans="1:4" ht="15" x14ac:dyDescent="0.2">
      <c r="A433" s="182"/>
      <c r="B433" s="184"/>
      <c r="C433" s="183"/>
      <c r="D433" s="183"/>
    </row>
    <row r="434" spans="1:4" ht="15" x14ac:dyDescent="0.2">
      <c r="A434" s="182"/>
      <c r="B434" s="184"/>
      <c r="C434" s="183"/>
      <c r="D434" s="183"/>
    </row>
    <row r="435" spans="1:4" ht="15" x14ac:dyDescent="0.2">
      <c r="A435" s="182"/>
      <c r="B435" s="184"/>
      <c r="C435" s="183"/>
      <c r="D435" s="183"/>
    </row>
    <row r="436" spans="1:4" ht="15" x14ac:dyDescent="0.2">
      <c r="A436" s="182"/>
      <c r="B436" s="184"/>
      <c r="C436" s="183"/>
      <c r="D436" s="183"/>
    </row>
    <row r="437" spans="1:4" ht="15" x14ac:dyDescent="0.2">
      <c r="A437" s="182"/>
      <c r="B437" s="184"/>
      <c r="C437" s="183"/>
      <c r="D437" s="183"/>
    </row>
    <row r="438" spans="1:4" ht="15" x14ac:dyDescent="0.2">
      <c r="A438" s="182"/>
      <c r="B438" s="184"/>
      <c r="C438" s="183"/>
      <c r="D438" s="183"/>
    </row>
    <row r="439" spans="1:4" ht="15" x14ac:dyDescent="0.2">
      <c r="A439" s="182"/>
      <c r="B439" s="184"/>
      <c r="C439" s="183"/>
      <c r="D439" s="183"/>
    </row>
    <row r="440" spans="1:4" ht="15" x14ac:dyDescent="0.2">
      <c r="A440" s="182"/>
      <c r="B440" s="184"/>
      <c r="C440" s="183"/>
      <c r="D440" s="183"/>
    </row>
    <row r="441" spans="1:4" ht="15" x14ac:dyDescent="0.2">
      <c r="A441" s="182"/>
      <c r="B441" s="184"/>
      <c r="C441" s="183"/>
      <c r="D441" s="183"/>
    </row>
    <row r="442" spans="1:4" ht="15" x14ac:dyDescent="0.2">
      <c r="A442" s="182"/>
      <c r="B442" s="184"/>
      <c r="C442" s="183"/>
      <c r="D442" s="183"/>
    </row>
    <row r="443" spans="1:4" ht="15" x14ac:dyDescent="0.2">
      <c r="A443" s="182"/>
      <c r="B443" s="184"/>
      <c r="C443" s="183"/>
      <c r="D443" s="183"/>
    </row>
    <row r="444" spans="1:4" ht="15" x14ac:dyDescent="0.2">
      <c r="A444" s="182"/>
      <c r="B444" s="184"/>
      <c r="C444" s="183"/>
      <c r="D444" s="183"/>
    </row>
    <row r="445" spans="1:4" ht="15" x14ac:dyDescent="0.2">
      <c r="A445" s="182"/>
      <c r="B445" s="184"/>
      <c r="C445" s="183"/>
      <c r="D445" s="183"/>
    </row>
    <row r="446" spans="1:4" ht="15" x14ac:dyDescent="0.2">
      <c r="A446" s="182"/>
      <c r="B446" s="184"/>
      <c r="C446" s="183"/>
      <c r="D446" s="183"/>
    </row>
    <row r="447" spans="1:4" ht="15" x14ac:dyDescent="0.2">
      <c r="A447" s="182"/>
      <c r="B447" s="184"/>
      <c r="C447" s="183"/>
      <c r="D447" s="183"/>
    </row>
    <row r="448" spans="1:4" ht="15" x14ac:dyDescent="0.2">
      <c r="A448" s="182"/>
      <c r="B448" s="184"/>
      <c r="C448" s="183"/>
      <c r="D448" s="183"/>
    </row>
    <row r="449" spans="1:4" ht="15" x14ac:dyDescent="0.2">
      <c r="A449" s="182"/>
      <c r="B449" s="184"/>
      <c r="C449" s="183"/>
      <c r="D449" s="183"/>
    </row>
    <row r="450" spans="1:4" ht="15" x14ac:dyDescent="0.2">
      <c r="A450" s="182"/>
      <c r="B450" s="184"/>
      <c r="C450" s="183"/>
      <c r="D450" s="183"/>
    </row>
    <row r="451" spans="1:4" ht="15" x14ac:dyDescent="0.2">
      <c r="A451" s="182"/>
      <c r="B451" s="184"/>
      <c r="C451" s="183"/>
      <c r="D451" s="183"/>
    </row>
    <row r="452" spans="1:4" ht="15" x14ac:dyDescent="0.2">
      <c r="A452" s="182"/>
      <c r="B452" s="184"/>
      <c r="C452" s="183"/>
      <c r="D452" s="183"/>
    </row>
    <row r="453" spans="1:4" ht="15" x14ac:dyDescent="0.2">
      <c r="A453" s="182"/>
      <c r="B453" s="184"/>
      <c r="C453" s="183"/>
      <c r="D453" s="183"/>
    </row>
    <row r="454" spans="1:4" ht="15" x14ac:dyDescent="0.2">
      <c r="A454" s="182"/>
      <c r="B454" s="184"/>
      <c r="C454" s="183"/>
      <c r="D454" s="183"/>
    </row>
    <row r="455" spans="1:4" ht="15" x14ac:dyDescent="0.2">
      <c r="A455" s="182"/>
      <c r="B455" s="184"/>
      <c r="C455" s="183"/>
      <c r="D455" s="183"/>
    </row>
    <row r="456" spans="1:4" ht="15" x14ac:dyDescent="0.2">
      <c r="A456" s="182"/>
      <c r="B456" s="184"/>
      <c r="C456" s="183"/>
      <c r="D456" s="183"/>
    </row>
    <row r="457" spans="1:4" ht="15" x14ac:dyDescent="0.2">
      <c r="A457" s="182"/>
      <c r="B457" s="184"/>
      <c r="C457" s="183"/>
      <c r="D457" s="183"/>
    </row>
    <row r="458" spans="1:4" ht="15" x14ac:dyDescent="0.2">
      <c r="A458" s="182"/>
      <c r="B458" s="184"/>
      <c r="C458" s="183"/>
      <c r="D458" s="183"/>
    </row>
    <row r="459" spans="1:4" ht="15" x14ac:dyDescent="0.2">
      <c r="A459" s="182"/>
      <c r="B459" s="184"/>
      <c r="C459" s="183"/>
      <c r="D459" s="183"/>
    </row>
    <row r="460" spans="1:4" ht="15" x14ac:dyDescent="0.2">
      <c r="A460" s="182"/>
      <c r="B460" s="184"/>
      <c r="C460" s="183"/>
      <c r="D460" s="183"/>
    </row>
    <row r="461" spans="1:4" ht="15" x14ac:dyDescent="0.2">
      <c r="A461" s="182"/>
      <c r="B461" s="184"/>
      <c r="C461" s="183"/>
      <c r="D461" s="183"/>
    </row>
    <row r="462" spans="1:4" ht="15" x14ac:dyDescent="0.2">
      <c r="A462" s="182"/>
      <c r="B462" s="184"/>
      <c r="C462" s="183"/>
      <c r="D462" s="183"/>
    </row>
    <row r="463" spans="1:4" ht="15" x14ac:dyDescent="0.2">
      <c r="A463" s="182"/>
      <c r="B463" s="184"/>
      <c r="C463" s="183"/>
      <c r="D463" s="183"/>
    </row>
    <row r="464" spans="1:4" ht="15" x14ac:dyDescent="0.2">
      <c r="A464" s="182"/>
      <c r="B464" s="184"/>
      <c r="C464" s="183"/>
      <c r="D464" s="183"/>
    </row>
    <row r="465" spans="1:4" ht="15" x14ac:dyDescent="0.2">
      <c r="A465" s="182"/>
      <c r="B465" s="184"/>
      <c r="C465" s="183"/>
      <c r="D465" s="183"/>
    </row>
    <row r="466" spans="1:4" ht="15" x14ac:dyDescent="0.2">
      <c r="A466" s="182"/>
      <c r="B466" s="184"/>
      <c r="C466" s="183"/>
      <c r="D466" s="183"/>
    </row>
    <row r="467" spans="1:4" ht="15" x14ac:dyDescent="0.2">
      <c r="A467" s="182"/>
      <c r="B467" s="184"/>
      <c r="C467" s="183"/>
      <c r="D467" s="183"/>
    </row>
    <row r="468" spans="1:4" ht="15" x14ac:dyDescent="0.2">
      <c r="A468" s="182"/>
      <c r="B468" s="184"/>
      <c r="C468" s="183"/>
      <c r="D468" s="183"/>
    </row>
    <row r="469" spans="1:4" ht="15" x14ac:dyDescent="0.2">
      <c r="A469" s="182"/>
      <c r="B469" s="184"/>
      <c r="C469" s="183"/>
      <c r="D469" s="183"/>
    </row>
    <row r="470" spans="1:4" ht="15" x14ac:dyDescent="0.2">
      <c r="A470" s="182"/>
      <c r="B470" s="184"/>
      <c r="C470" s="183"/>
      <c r="D470" s="183"/>
    </row>
    <row r="471" spans="1:4" ht="15" x14ac:dyDescent="0.2">
      <c r="A471" s="182"/>
      <c r="B471" s="184"/>
      <c r="C471" s="183"/>
      <c r="D471" s="183"/>
    </row>
    <row r="472" spans="1:4" ht="15" x14ac:dyDescent="0.2">
      <c r="A472" s="182"/>
      <c r="B472" s="184"/>
      <c r="C472" s="183"/>
      <c r="D472" s="183"/>
    </row>
    <row r="473" spans="1:4" ht="15" x14ac:dyDescent="0.2">
      <c r="A473" s="182"/>
      <c r="B473" s="184"/>
      <c r="C473" s="183"/>
      <c r="D473" s="183"/>
    </row>
    <row r="474" spans="1:4" ht="15" x14ac:dyDescent="0.2">
      <c r="A474" s="182"/>
      <c r="B474" s="184"/>
      <c r="C474" s="183"/>
      <c r="D474" s="183"/>
    </row>
    <row r="475" spans="1:4" ht="15" x14ac:dyDescent="0.2">
      <c r="A475" s="182"/>
      <c r="B475" s="184"/>
      <c r="C475" s="183"/>
      <c r="D475" s="183"/>
    </row>
    <row r="476" spans="1:4" ht="15" x14ac:dyDescent="0.2">
      <c r="A476" s="182"/>
      <c r="B476" s="184"/>
      <c r="C476" s="183"/>
      <c r="D476" s="183"/>
    </row>
    <row r="477" spans="1:4" ht="15" x14ac:dyDescent="0.2">
      <c r="A477" s="182"/>
      <c r="B477" s="184"/>
      <c r="C477" s="183"/>
      <c r="D477" s="183"/>
    </row>
    <row r="478" spans="1:4" ht="15" x14ac:dyDescent="0.2">
      <c r="A478" s="182"/>
      <c r="B478" s="184"/>
      <c r="C478" s="183"/>
      <c r="D478" s="183"/>
    </row>
    <row r="479" spans="1:4" ht="15" x14ac:dyDescent="0.2">
      <c r="A479" s="182"/>
      <c r="B479" s="184"/>
      <c r="C479" s="183"/>
      <c r="D479" s="183"/>
    </row>
    <row r="480" spans="1:4" ht="15" x14ac:dyDescent="0.2">
      <c r="A480" s="182"/>
      <c r="B480" s="184"/>
      <c r="C480" s="183"/>
      <c r="D480" s="183"/>
    </row>
    <row r="481" spans="1:4" ht="15" x14ac:dyDescent="0.2">
      <c r="A481" s="182"/>
      <c r="B481" s="184"/>
      <c r="C481" s="183"/>
      <c r="D481" s="183"/>
    </row>
    <row r="482" spans="1:4" ht="15" x14ac:dyDescent="0.2">
      <c r="A482" s="182"/>
      <c r="B482" s="184"/>
      <c r="C482" s="183"/>
      <c r="D482" s="183"/>
    </row>
    <row r="483" spans="1:4" ht="15" x14ac:dyDescent="0.2">
      <c r="A483" s="182"/>
      <c r="B483" s="184"/>
      <c r="C483" s="183"/>
      <c r="D483" s="183"/>
    </row>
    <row r="484" spans="1:4" ht="15" x14ac:dyDescent="0.2">
      <c r="A484" s="182"/>
      <c r="B484" s="184"/>
      <c r="C484" s="183"/>
      <c r="D484" s="183"/>
    </row>
    <row r="485" spans="1:4" ht="15" x14ac:dyDescent="0.2">
      <c r="A485" s="182"/>
      <c r="B485" s="184"/>
      <c r="C485" s="183"/>
      <c r="D485" s="183"/>
    </row>
    <row r="486" spans="1:4" ht="15" x14ac:dyDescent="0.2">
      <c r="A486" s="182"/>
      <c r="B486" s="184"/>
      <c r="C486" s="183"/>
      <c r="D486" s="183"/>
    </row>
    <row r="487" spans="1:4" ht="15" x14ac:dyDescent="0.2">
      <c r="A487" s="182"/>
      <c r="B487" s="184"/>
      <c r="C487" s="183"/>
      <c r="D487" s="183"/>
    </row>
    <row r="488" spans="1:4" ht="15" x14ac:dyDescent="0.2">
      <c r="A488" s="182"/>
      <c r="B488" s="184"/>
      <c r="C488" s="183"/>
      <c r="D488" s="183"/>
    </row>
    <row r="489" spans="1:4" ht="15" x14ac:dyDescent="0.2">
      <c r="A489" s="182"/>
      <c r="B489" s="184"/>
      <c r="C489" s="183"/>
      <c r="D489" s="183"/>
    </row>
    <row r="490" spans="1:4" ht="15" x14ac:dyDescent="0.2">
      <c r="A490" s="182"/>
      <c r="B490" s="184"/>
      <c r="C490" s="183"/>
      <c r="D490" s="183"/>
    </row>
    <row r="491" spans="1:4" ht="15" x14ac:dyDescent="0.2">
      <c r="A491" s="182"/>
      <c r="B491" s="184"/>
      <c r="C491" s="183"/>
      <c r="D491" s="183"/>
    </row>
    <row r="492" spans="1:4" ht="15" x14ac:dyDescent="0.2">
      <c r="A492" s="182"/>
      <c r="B492" s="184"/>
      <c r="C492" s="183"/>
      <c r="D492" s="183"/>
    </row>
    <row r="493" spans="1:4" ht="15" x14ac:dyDescent="0.2">
      <c r="A493" s="182"/>
      <c r="B493" s="184"/>
      <c r="C493" s="183"/>
      <c r="D493" s="183"/>
    </row>
    <row r="494" spans="1:4" ht="15" x14ac:dyDescent="0.2">
      <c r="A494" s="182"/>
      <c r="B494" s="184"/>
      <c r="C494" s="183"/>
      <c r="D494" s="183"/>
    </row>
    <row r="495" spans="1:4" ht="15" x14ac:dyDescent="0.2">
      <c r="A495" s="182"/>
      <c r="B495" s="184"/>
      <c r="C495" s="183"/>
      <c r="D495" s="183"/>
    </row>
    <row r="496" spans="1:4" ht="15" x14ac:dyDescent="0.2">
      <c r="A496" s="182"/>
      <c r="B496" s="184"/>
      <c r="C496" s="183"/>
      <c r="D496" s="183"/>
    </row>
    <row r="497" spans="1:4" ht="15" x14ac:dyDescent="0.2">
      <c r="A497" s="182"/>
      <c r="B497" s="184"/>
      <c r="C497" s="183"/>
      <c r="D497" s="183"/>
    </row>
    <row r="498" spans="1:4" ht="15" x14ac:dyDescent="0.2">
      <c r="A498" s="182"/>
      <c r="B498" s="184"/>
      <c r="C498" s="183"/>
      <c r="D498" s="183"/>
    </row>
    <row r="499" spans="1:4" ht="15" x14ac:dyDescent="0.2">
      <c r="A499" s="182"/>
      <c r="B499" s="184"/>
      <c r="C499" s="183"/>
      <c r="D499" s="183"/>
    </row>
    <row r="500" spans="1:4" ht="15" x14ac:dyDescent="0.2">
      <c r="A500" s="182"/>
      <c r="B500" s="184"/>
      <c r="C500" s="183"/>
      <c r="D500" s="183"/>
    </row>
    <row r="501" spans="1:4" ht="15" x14ac:dyDescent="0.2">
      <c r="A501" s="182"/>
      <c r="B501" s="184"/>
      <c r="C501" s="183"/>
      <c r="D501" s="183"/>
    </row>
    <row r="502" spans="1:4" ht="15" x14ac:dyDescent="0.2">
      <c r="A502" s="182"/>
      <c r="B502" s="184"/>
      <c r="C502" s="183"/>
      <c r="D502" s="183"/>
    </row>
    <row r="503" spans="1:4" ht="15" x14ac:dyDescent="0.2">
      <c r="A503" s="182"/>
      <c r="B503" s="184"/>
      <c r="C503" s="183"/>
      <c r="D503" s="183"/>
    </row>
    <row r="504" spans="1:4" ht="15" x14ac:dyDescent="0.2">
      <c r="A504" s="182"/>
      <c r="B504" s="184"/>
      <c r="C504" s="183"/>
      <c r="D504" s="183"/>
    </row>
    <row r="505" spans="1:4" ht="15" x14ac:dyDescent="0.2">
      <c r="A505" s="182"/>
      <c r="B505" s="184"/>
      <c r="C505" s="183"/>
      <c r="D505" s="183"/>
    </row>
    <row r="506" spans="1:4" ht="15" x14ac:dyDescent="0.2">
      <c r="A506" s="182"/>
      <c r="B506" s="184"/>
      <c r="C506" s="183"/>
      <c r="D506" s="183"/>
    </row>
    <row r="507" spans="1:4" ht="15" x14ac:dyDescent="0.2">
      <c r="A507" s="182"/>
      <c r="B507" s="184"/>
      <c r="C507" s="183"/>
      <c r="D507" s="183"/>
    </row>
    <row r="508" spans="1:4" ht="15" x14ac:dyDescent="0.2">
      <c r="A508" s="182"/>
      <c r="B508" s="184"/>
      <c r="C508" s="183"/>
      <c r="D508" s="183"/>
    </row>
    <row r="509" spans="1:4" ht="15" x14ac:dyDescent="0.2">
      <c r="A509" s="182"/>
      <c r="B509" s="184"/>
      <c r="C509" s="183"/>
      <c r="D509" s="183"/>
    </row>
    <row r="510" spans="1:4" ht="15" x14ac:dyDescent="0.2">
      <c r="A510" s="182"/>
      <c r="B510" s="184"/>
      <c r="C510" s="183"/>
      <c r="D510" s="183"/>
    </row>
    <row r="511" spans="1:4" ht="15" x14ac:dyDescent="0.2">
      <c r="A511" s="182"/>
      <c r="B511" s="184"/>
      <c r="C511" s="183"/>
      <c r="D511" s="183"/>
    </row>
    <row r="512" spans="1:4" ht="15" x14ac:dyDescent="0.2">
      <c r="A512" s="182"/>
      <c r="B512" s="184"/>
      <c r="C512" s="183"/>
      <c r="D512" s="183"/>
    </row>
    <row r="513" spans="1:4" ht="15" x14ac:dyDescent="0.2">
      <c r="A513" s="182"/>
      <c r="B513" s="184"/>
      <c r="C513" s="183"/>
      <c r="D513" s="183"/>
    </row>
    <row r="514" spans="1:4" ht="15" x14ac:dyDescent="0.2">
      <c r="A514" s="182"/>
      <c r="B514" s="184"/>
      <c r="C514" s="183"/>
      <c r="D514" s="183"/>
    </row>
    <row r="515" spans="1:4" ht="15" x14ac:dyDescent="0.2">
      <c r="A515" s="182"/>
      <c r="B515" s="184"/>
      <c r="C515" s="183"/>
      <c r="D515" s="183"/>
    </row>
    <row r="516" spans="1:4" ht="15" x14ac:dyDescent="0.2">
      <c r="A516" s="182"/>
      <c r="B516" s="184"/>
      <c r="C516" s="183"/>
      <c r="D516" s="183"/>
    </row>
    <row r="517" spans="1:4" ht="15" x14ac:dyDescent="0.2">
      <c r="A517" s="182"/>
      <c r="B517" s="184"/>
      <c r="C517" s="183"/>
      <c r="D517" s="183"/>
    </row>
    <row r="518" spans="1:4" ht="15" x14ac:dyDescent="0.2">
      <c r="A518" s="182"/>
      <c r="B518" s="184"/>
      <c r="C518" s="183"/>
      <c r="D518" s="183"/>
    </row>
    <row r="519" spans="1:4" ht="15" x14ac:dyDescent="0.2">
      <c r="A519" s="182"/>
      <c r="B519" s="184"/>
      <c r="C519" s="183"/>
      <c r="D519" s="183"/>
    </row>
    <row r="520" spans="1:4" ht="15" x14ac:dyDescent="0.2">
      <c r="A520" s="182"/>
      <c r="B520" s="184"/>
      <c r="C520" s="183"/>
      <c r="D520" s="183"/>
    </row>
    <row r="521" spans="1:4" ht="15" x14ac:dyDescent="0.2">
      <c r="A521" s="182"/>
      <c r="B521" s="184"/>
      <c r="C521" s="183"/>
      <c r="D521" s="183"/>
    </row>
    <row r="522" spans="1:4" ht="15" x14ac:dyDescent="0.2">
      <c r="A522" s="182"/>
      <c r="B522" s="184"/>
      <c r="C522" s="183"/>
      <c r="D522" s="183"/>
    </row>
    <row r="523" spans="1:4" ht="15" x14ac:dyDescent="0.2">
      <c r="A523" s="182"/>
      <c r="B523" s="184"/>
      <c r="C523" s="183"/>
      <c r="D523" s="183"/>
    </row>
    <row r="524" spans="1:4" ht="15" x14ac:dyDescent="0.2">
      <c r="A524" s="182"/>
      <c r="B524" s="184"/>
      <c r="C524" s="183"/>
      <c r="D524" s="183"/>
    </row>
    <row r="525" spans="1:4" ht="15" x14ac:dyDescent="0.2">
      <c r="A525" s="182"/>
      <c r="B525" s="184"/>
      <c r="C525" s="183"/>
      <c r="D525" s="183"/>
    </row>
    <row r="526" spans="1:4" ht="15" x14ac:dyDescent="0.2">
      <c r="A526" s="182"/>
      <c r="B526" s="184"/>
      <c r="C526" s="183"/>
      <c r="D526" s="183"/>
    </row>
    <row r="527" spans="1:4" ht="15" x14ac:dyDescent="0.2">
      <c r="A527" s="182"/>
      <c r="B527" s="184"/>
      <c r="C527" s="183"/>
      <c r="D527" s="183"/>
    </row>
    <row r="528" spans="1:4" ht="15" x14ac:dyDescent="0.2">
      <c r="A528" s="182"/>
      <c r="B528" s="184"/>
      <c r="C528" s="183"/>
      <c r="D528" s="183"/>
    </row>
    <row r="529" spans="1:4" ht="15" x14ac:dyDescent="0.2">
      <c r="A529" s="182"/>
      <c r="B529" s="184"/>
      <c r="C529" s="183"/>
      <c r="D529" s="183"/>
    </row>
    <row r="530" spans="1:4" ht="15" x14ac:dyDescent="0.2">
      <c r="A530" s="182"/>
      <c r="B530" s="184"/>
      <c r="C530" s="183"/>
      <c r="D530" s="183"/>
    </row>
    <row r="531" spans="1:4" ht="15" x14ac:dyDescent="0.2">
      <c r="A531" s="182"/>
      <c r="B531" s="184"/>
      <c r="C531" s="183"/>
      <c r="D531" s="183"/>
    </row>
    <row r="532" spans="1:4" ht="15" x14ac:dyDescent="0.2">
      <c r="A532" s="182"/>
      <c r="B532" s="184"/>
      <c r="C532" s="183"/>
      <c r="D532" s="183"/>
    </row>
    <row r="533" spans="1:4" ht="15" x14ac:dyDescent="0.2">
      <c r="A533" s="182"/>
      <c r="B533" s="184"/>
      <c r="C533" s="183"/>
      <c r="D533" s="183"/>
    </row>
    <row r="534" spans="1:4" ht="15" x14ac:dyDescent="0.2">
      <c r="A534" s="182"/>
      <c r="B534" s="184"/>
      <c r="C534" s="183"/>
      <c r="D534" s="183"/>
    </row>
    <row r="535" spans="1:4" ht="15" x14ac:dyDescent="0.2">
      <c r="A535" s="182"/>
      <c r="B535" s="184"/>
      <c r="C535" s="183"/>
      <c r="D535" s="183"/>
    </row>
    <row r="536" spans="1:4" ht="15" x14ac:dyDescent="0.2">
      <c r="A536" s="182"/>
      <c r="B536" s="184"/>
      <c r="C536" s="183"/>
      <c r="D536" s="183"/>
    </row>
    <row r="537" spans="1:4" ht="15" x14ac:dyDescent="0.2">
      <c r="A537" s="182"/>
      <c r="B537" s="184"/>
      <c r="C537" s="183"/>
      <c r="D537" s="183"/>
    </row>
    <row r="538" spans="1:4" ht="15" x14ac:dyDescent="0.2">
      <c r="A538" s="182"/>
      <c r="B538" s="184"/>
      <c r="C538" s="183"/>
      <c r="D538" s="183"/>
    </row>
    <row r="539" spans="1:4" ht="15" x14ac:dyDescent="0.2">
      <c r="A539" s="182"/>
      <c r="B539" s="184"/>
      <c r="C539" s="183"/>
      <c r="D539" s="183"/>
    </row>
    <row r="540" spans="1:4" ht="15" x14ac:dyDescent="0.2">
      <c r="A540" s="182"/>
      <c r="B540" s="184"/>
      <c r="C540" s="183"/>
      <c r="D540" s="183"/>
    </row>
    <row r="541" spans="1:4" ht="15" x14ac:dyDescent="0.2">
      <c r="A541" s="182"/>
      <c r="B541" s="184"/>
      <c r="C541" s="183"/>
      <c r="D541" s="183"/>
    </row>
    <row r="542" spans="1:4" ht="15" x14ac:dyDescent="0.2">
      <c r="A542" s="182"/>
      <c r="B542" s="184"/>
      <c r="C542" s="183"/>
      <c r="D542" s="183"/>
    </row>
    <row r="543" spans="1:4" ht="15" x14ac:dyDescent="0.2">
      <c r="A543" s="182"/>
      <c r="B543" s="184"/>
      <c r="C543" s="183"/>
      <c r="D543" s="183"/>
    </row>
    <row r="544" spans="1:4" ht="15" x14ac:dyDescent="0.2">
      <c r="A544" s="182"/>
      <c r="B544" s="184"/>
      <c r="C544" s="183"/>
      <c r="D544" s="183"/>
    </row>
    <row r="545" spans="1:4" ht="15" x14ac:dyDescent="0.2">
      <c r="A545" s="182"/>
      <c r="B545" s="184"/>
      <c r="C545" s="183"/>
      <c r="D545" s="183"/>
    </row>
    <row r="546" spans="1:4" ht="15" x14ac:dyDescent="0.2">
      <c r="A546" s="182"/>
      <c r="B546" s="184"/>
      <c r="C546" s="183"/>
      <c r="D546" s="183"/>
    </row>
    <row r="547" spans="1:4" ht="15" x14ac:dyDescent="0.2">
      <c r="A547" s="182"/>
      <c r="B547" s="184"/>
      <c r="C547" s="183"/>
      <c r="D547" s="183"/>
    </row>
    <row r="548" spans="1:4" ht="15" x14ac:dyDescent="0.2">
      <c r="A548" s="182"/>
      <c r="B548" s="184"/>
      <c r="C548" s="183"/>
      <c r="D548" s="183"/>
    </row>
    <row r="549" spans="1:4" ht="15" x14ac:dyDescent="0.2">
      <c r="A549" s="182"/>
      <c r="B549" s="184"/>
      <c r="C549" s="183"/>
      <c r="D549" s="183"/>
    </row>
    <row r="550" spans="1:4" ht="15" x14ac:dyDescent="0.2">
      <c r="A550" s="182"/>
      <c r="B550" s="184"/>
      <c r="C550" s="183"/>
      <c r="D550" s="183"/>
    </row>
    <row r="551" spans="1:4" ht="15" x14ac:dyDescent="0.2">
      <c r="A551" s="182"/>
      <c r="B551" s="184"/>
      <c r="C551" s="183"/>
      <c r="D551" s="183"/>
    </row>
    <row r="552" spans="1:4" ht="15" x14ac:dyDescent="0.2">
      <c r="A552" s="182"/>
      <c r="B552" s="184"/>
      <c r="C552" s="183"/>
      <c r="D552" s="183"/>
    </row>
    <row r="553" spans="1:4" ht="15" x14ac:dyDescent="0.2">
      <c r="A553" s="182"/>
      <c r="B553" s="184"/>
      <c r="C553" s="183"/>
      <c r="D553" s="183"/>
    </row>
    <row r="554" spans="1:4" ht="15" x14ac:dyDescent="0.2">
      <c r="A554" s="182"/>
      <c r="B554" s="184"/>
      <c r="C554" s="183"/>
      <c r="D554" s="183"/>
    </row>
    <row r="555" spans="1:4" ht="15" x14ac:dyDescent="0.2">
      <c r="A555" s="182"/>
      <c r="B555" s="184"/>
      <c r="C555" s="183"/>
      <c r="D555" s="183"/>
    </row>
    <row r="556" spans="1:4" ht="15" x14ac:dyDescent="0.2">
      <c r="A556" s="182"/>
      <c r="B556" s="184"/>
      <c r="C556" s="183"/>
      <c r="D556" s="183"/>
    </row>
    <row r="557" spans="1:4" ht="15" x14ac:dyDescent="0.2">
      <c r="A557" s="182"/>
      <c r="B557" s="184"/>
      <c r="C557" s="183"/>
      <c r="D557" s="183"/>
    </row>
    <row r="558" spans="1:4" ht="15" x14ac:dyDescent="0.2">
      <c r="A558" s="182"/>
      <c r="B558" s="184"/>
      <c r="C558" s="183"/>
      <c r="D558" s="183"/>
    </row>
    <row r="559" spans="1:4" ht="15" x14ac:dyDescent="0.2">
      <c r="A559" s="182"/>
      <c r="B559" s="184"/>
      <c r="C559" s="183"/>
      <c r="D559" s="183"/>
    </row>
    <row r="560" spans="1:4" ht="15" x14ac:dyDescent="0.2">
      <c r="A560" s="182"/>
      <c r="B560" s="184"/>
      <c r="C560" s="183"/>
      <c r="D560" s="183"/>
    </row>
    <row r="561" spans="1:4" ht="15" x14ac:dyDescent="0.2">
      <c r="A561" s="182"/>
      <c r="B561" s="184"/>
      <c r="C561" s="183"/>
      <c r="D561" s="183"/>
    </row>
    <row r="562" spans="1:4" ht="15" x14ac:dyDescent="0.2">
      <c r="A562" s="182"/>
      <c r="B562" s="184"/>
      <c r="C562" s="183"/>
      <c r="D562" s="183"/>
    </row>
    <row r="563" spans="1:4" ht="15" x14ac:dyDescent="0.2">
      <c r="A563" s="182"/>
      <c r="B563" s="184"/>
      <c r="C563" s="183"/>
      <c r="D563" s="183"/>
    </row>
    <row r="564" spans="1:4" ht="15" x14ac:dyDescent="0.2">
      <c r="A564" s="182"/>
      <c r="B564" s="184"/>
      <c r="C564" s="183"/>
      <c r="D564" s="183"/>
    </row>
    <row r="565" spans="1:4" ht="15" x14ac:dyDescent="0.2">
      <c r="A565" s="182"/>
      <c r="B565" s="184"/>
      <c r="C565" s="183"/>
      <c r="D565" s="183"/>
    </row>
    <row r="566" spans="1:4" ht="15" x14ac:dyDescent="0.2">
      <c r="A566" s="182"/>
      <c r="B566" s="184"/>
      <c r="C566" s="183"/>
      <c r="D566" s="183"/>
    </row>
    <row r="567" spans="1:4" ht="15" x14ac:dyDescent="0.2">
      <c r="A567" s="182"/>
      <c r="B567" s="184"/>
      <c r="C567" s="183"/>
      <c r="D567" s="183"/>
    </row>
    <row r="568" spans="1:4" ht="15" x14ac:dyDescent="0.2">
      <c r="A568" s="182"/>
      <c r="B568" s="184"/>
      <c r="C568" s="183"/>
      <c r="D568" s="183"/>
    </row>
    <row r="569" spans="1:4" ht="15" x14ac:dyDescent="0.2">
      <c r="A569" s="182"/>
      <c r="B569" s="184"/>
      <c r="C569" s="183"/>
      <c r="D569" s="183"/>
    </row>
    <row r="570" spans="1:4" ht="15" x14ac:dyDescent="0.2">
      <c r="A570" s="182"/>
      <c r="B570" s="184"/>
      <c r="C570" s="183"/>
      <c r="D570" s="183"/>
    </row>
    <row r="571" spans="1:4" ht="15" x14ac:dyDescent="0.2">
      <c r="A571" s="182"/>
      <c r="B571" s="184"/>
      <c r="C571" s="183"/>
      <c r="D571" s="183"/>
    </row>
    <row r="572" spans="1:4" ht="15" x14ac:dyDescent="0.2">
      <c r="A572" s="182"/>
      <c r="B572" s="184"/>
      <c r="C572" s="183"/>
      <c r="D572" s="183"/>
    </row>
    <row r="573" spans="1:4" ht="15" x14ac:dyDescent="0.2">
      <c r="A573" s="182"/>
      <c r="B573" s="184"/>
      <c r="C573" s="183"/>
      <c r="D573" s="183"/>
    </row>
    <row r="574" spans="1:4" ht="15" x14ac:dyDescent="0.2">
      <c r="A574" s="182"/>
      <c r="B574" s="184"/>
      <c r="C574" s="183"/>
      <c r="D574" s="183"/>
    </row>
    <row r="575" spans="1:4" ht="15" x14ac:dyDescent="0.2">
      <c r="A575" s="182"/>
      <c r="B575" s="184"/>
      <c r="C575" s="183"/>
      <c r="D575" s="183"/>
    </row>
    <row r="576" spans="1:4" ht="15" x14ac:dyDescent="0.2">
      <c r="A576" s="182"/>
      <c r="B576" s="184"/>
      <c r="C576" s="183"/>
      <c r="D576" s="183"/>
    </row>
    <row r="577" spans="1:4" ht="15" x14ac:dyDescent="0.2">
      <c r="A577" s="182"/>
      <c r="B577" s="184"/>
      <c r="C577" s="183"/>
      <c r="D577" s="183"/>
    </row>
    <row r="578" spans="1:4" ht="15" x14ac:dyDescent="0.2">
      <c r="A578" s="182"/>
      <c r="B578" s="184"/>
      <c r="C578" s="183"/>
      <c r="D578" s="183"/>
    </row>
    <row r="579" spans="1:4" ht="15" x14ac:dyDescent="0.2">
      <c r="A579" s="182"/>
      <c r="B579" s="184"/>
      <c r="C579" s="183"/>
      <c r="D579" s="183"/>
    </row>
    <row r="580" spans="1:4" ht="15" x14ac:dyDescent="0.2">
      <c r="A580" s="182"/>
      <c r="B580" s="184"/>
      <c r="C580" s="183"/>
      <c r="D580" s="183"/>
    </row>
    <row r="581" spans="1:4" ht="15" x14ac:dyDescent="0.2">
      <c r="A581" s="182"/>
      <c r="B581" s="184"/>
      <c r="C581" s="183"/>
      <c r="D581" s="183"/>
    </row>
    <row r="582" spans="1:4" ht="15" x14ac:dyDescent="0.2">
      <c r="A582" s="182"/>
      <c r="B582" s="184"/>
      <c r="C582" s="183"/>
      <c r="D582" s="183"/>
    </row>
    <row r="583" spans="1:4" ht="15" x14ac:dyDescent="0.2">
      <c r="A583" s="182"/>
      <c r="B583" s="184"/>
      <c r="C583" s="183"/>
      <c r="D583" s="183"/>
    </row>
    <row r="584" spans="1:4" ht="15" x14ac:dyDescent="0.2">
      <c r="A584" s="182"/>
      <c r="B584" s="184"/>
      <c r="C584" s="183"/>
      <c r="D584" s="183"/>
    </row>
    <row r="585" spans="1:4" ht="15" x14ac:dyDescent="0.2">
      <c r="A585" s="182"/>
      <c r="B585" s="184"/>
      <c r="C585" s="183"/>
      <c r="D585" s="183"/>
    </row>
    <row r="586" spans="1:4" ht="15" x14ac:dyDescent="0.2">
      <c r="A586" s="182"/>
      <c r="B586" s="184"/>
      <c r="C586" s="183"/>
      <c r="D586" s="183"/>
    </row>
    <row r="587" spans="1:4" ht="15" x14ac:dyDescent="0.2">
      <c r="A587" s="182"/>
      <c r="B587" s="184"/>
      <c r="C587" s="183"/>
      <c r="D587" s="183"/>
    </row>
    <row r="588" spans="1:4" ht="15" x14ac:dyDescent="0.2">
      <c r="A588" s="182"/>
      <c r="B588" s="184"/>
      <c r="C588" s="183"/>
      <c r="D588" s="183"/>
    </row>
    <row r="589" spans="1:4" ht="15" x14ac:dyDescent="0.2">
      <c r="A589" s="182"/>
      <c r="B589" s="184"/>
      <c r="C589" s="183"/>
      <c r="D589" s="183"/>
    </row>
    <row r="590" spans="1:4" ht="15" x14ac:dyDescent="0.2">
      <c r="A590" s="182"/>
      <c r="B590" s="184"/>
      <c r="C590" s="183"/>
      <c r="D590" s="183"/>
    </row>
    <row r="591" spans="1:4" ht="15" x14ac:dyDescent="0.2">
      <c r="A591" s="182"/>
      <c r="B591" s="184"/>
      <c r="C591" s="183"/>
      <c r="D591" s="183"/>
    </row>
    <row r="592" spans="1:4" ht="15" x14ac:dyDescent="0.2">
      <c r="A592" s="182"/>
      <c r="B592" s="184"/>
      <c r="C592" s="183"/>
      <c r="D592" s="183"/>
    </row>
    <row r="593" spans="1:4" ht="15" x14ac:dyDescent="0.2">
      <c r="A593" s="182"/>
      <c r="B593" s="184"/>
      <c r="C593" s="183"/>
      <c r="D593" s="183"/>
    </row>
    <row r="594" spans="1:4" ht="15" x14ac:dyDescent="0.2">
      <c r="A594" s="182"/>
      <c r="B594" s="184"/>
      <c r="C594" s="183"/>
      <c r="D594" s="183"/>
    </row>
    <row r="595" spans="1:4" ht="15" x14ac:dyDescent="0.2">
      <c r="A595" s="182"/>
      <c r="B595" s="184"/>
      <c r="C595" s="183"/>
      <c r="D595" s="183"/>
    </row>
    <row r="596" spans="1:4" ht="15" x14ac:dyDescent="0.2">
      <c r="A596" s="182"/>
      <c r="B596" s="184"/>
      <c r="C596" s="183"/>
      <c r="D596" s="183"/>
    </row>
    <row r="597" spans="1:4" ht="15" x14ac:dyDescent="0.2">
      <c r="A597" s="182"/>
      <c r="B597" s="184"/>
      <c r="C597" s="183"/>
      <c r="D597" s="183"/>
    </row>
    <row r="598" spans="1:4" ht="15" x14ac:dyDescent="0.2">
      <c r="A598" s="182"/>
      <c r="B598" s="184"/>
      <c r="C598" s="183"/>
      <c r="D598" s="183"/>
    </row>
    <row r="599" spans="1:4" ht="15" x14ac:dyDescent="0.2">
      <c r="A599" s="182"/>
      <c r="B599" s="184"/>
      <c r="C599" s="183"/>
      <c r="D599" s="183"/>
    </row>
    <row r="600" spans="1:4" ht="15" x14ac:dyDescent="0.2">
      <c r="A600" s="182"/>
      <c r="B600" s="184"/>
      <c r="C600" s="183"/>
      <c r="D600" s="183"/>
    </row>
    <row r="601" spans="1:4" ht="15" x14ac:dyDescent="0.2">
      <c r="A601" s="182"/>
      <c r="B601" s="184"/>
      <c r="C601" s="183"/>
      <c r="D601" s="183"/>
    </row>
    <row r="602" spans="1:4" ht="15" x14ac:dyDescent="0.2">
      <c r="A602" s="182"/>
      <c r="B602" s="184"/>
      <c r="C602" s="183"/>
      <c r="D602" s="183"/>
    </row>
    <row r="603" spans="1:4" ht="15" x14ac:dyDescent="0.2">
      <c r="A603" s="182"/>
      <c r="B603" s="184"/>
      <c r="C603" s="183"/>
      <c r="D603" s="183"/>
    </row>
    <row r="604" spans="1:4" ht="15" x14ac:dyDescent="0.2">
      <c r="A604" s="182"/>
      <c r="B604" s="184"/>
      <c r="C604" s="183"/>
      <c r="D604" s="183"/>
    </row>
    <row r="605" spans="1:4" ht="15" x14ac:dyDescent="0.2">
      <c r="A605" s="182"/>
      <c r="B605" s="184"/>
      <c r="C605" s="183"/>
      <c r="D605" s="183"/>
    </row>
    <row r="606" spans="1:4" ht="15" x14ac:dyDescent="0.2">
      <c r="A606" s="182"/>
      <c r="B606" s="184"/>
      <c r="C606" s="183"/>
      <c r="D606" s="183"/>
    </row>
    <row r="607" spans="1:4" ht="15" x14ac:dyDescent="0.2">
      <c r="A607" s="182"/>
      <c r="B607" s="184"/>
      <c r="C607" s="183"/>
      <c r="D607" s="183"/>
    </row>
    <row r="608" spans="1:4" ht="15" x14ac:dyDescent="0.2">
      <c r="A608" s="182"/>
      <c r="B608" s="184"/>
      <c r="C608" s="183"/>
      <c r="D608" s="183"/>
    </row>
    <row r="609" spans="1:4" ht="15" x14ac:dyDescent="0.2">
      <c r="A609" s="182"/>
      <c r="B609" s="184"/>
      <c r="C609" s="183"/>
      <c r="D609" s="183"/>
    </row>
    <row r="610" spans="1:4" ht="15" x14ac:dyDescent="0.2">
      <c r="A610" s="182"/>
      <c r="B610" s="184"/>
      <c r="C610" s="183"/>
      <c r="D610" s="183"/>
    </row>
    <row r="611" spans="1:4" ht="15" x14ac:dyDescent="0.2">
      <c r="A611" s="182"/>
      <c r="B611" s="184"/>
      <c r="C611" s="183"/>
      <c r="D611" s="183"/>
    </row>
    <row r="612" spans="1:4" ht="15" x14ac:dyDescent="0.2">
      <c r="A612" s="182"/>
      <c r="B612" s="184"/>
      <c r="C612" s="183"/>
      <c r="D612" s="183"/>
    </row>
    <row r="613" spans="1:4" ht="15" x14ac:dyDescent="0.2">
      <c r="A613" s="182"/>
      <c r="B613" s="184"/>
      <c r="C613" s="183"/>
      <c r="D613" s="183"/>
    </row>
    <row r="614" spans="1:4" ht="15" x14ac:dyDescent="0.2">
      <c r="A614" s="182"/>
      <c r="B614" s="184"/>
      <c r="C614" s="183"/>
      <c r="D614" s="183"/>
    </row>
    <row r="615" spans="1:4" ht="15" x14ac:dyDescent="0.2">
      <c r="A615" s="182"/>
      <c r="B615" s="184"/>
      <c r="C615" s="183"/>
      <c r="D615" s="183"/>
    </row>
    <row r="616" spans="1:4" ht="15" x14ac:dyDescent="0.2">
      <c r="A616" s="182"/>
      <c r="B616" s="184"/>
      <c r="C616" s="183"/>
      <c r="D616" s="183"/>
    </row>
    <row r="617" spans="1:4" ht="15" x14ac:dyDescent="0.2">
      <c r="A617" s="182"/>
      <c r="B617" s="184"/>
      <c r="C617" s="183"/>
      <c r="D617" s="183"/>
    </row>
    <row r="618" spans="1:4" ht="15" x14ac:dyDescent="0.2">
      <c r="A618" s="182"/>
      <c r="B618" s="184"/>
      <c r="C618" s="183"/>
      <c r="D618" s="183"/>
    </row>
    <row r="619" spans="1:4" ht="15" x14ac:dyDescent="0.2">
      <c r="A619" s="182"/>
      <c r="B619" s="184"/>
      <c r="C619" s="183"/>
      <c r="D619" s="183"/>
    </row>
    <row r="620" spans="1:4" ht="15" x14ac:dyDescent="0.2">
      <c r="A620" s="182"/>
      <c r="B620" s="184"/>
      <c r="C620" s="183"/>
      <c r="D620" s="183"/>
    </row>
    <row r="621" spans="1:4" ht="15" x14ac:dyDescent="0.2">
      <c r="A621" s="182"/>
      <c r="B621" s="184"/>
      <c r="C621" s="183"/>
      <c r="D621" s="183"/>
    </row>
    <row r="622" spans="1:4" ht="15" x14ac:dyDescent="0.2">
      <c r="A622" s="182"/>
      <c r="B622" s="184"/>
      <c r="C622" s="183"/>
      <c r="D622" s="183"/>
    </row>
    <row r="623" spans="1:4" ht="15" x14ac:dyDescent="0.2">
      <c r="A623" s="182"/>
      <c r="B623" s="184"/>
      <c r="C623" s="183"/>
      <c r="D623" s="183"/>
    </row>
    <row r="624" spans="1:4" ht="15" x14ac:dyDescent="0.2">
      <c r="A624" s="182"/>
      <c r="B624" s="184"/>
      <c r="C624" s="183"/>
      <c r="D624" s="183"/>
    </row>
    <row r="625" spans="1:4" ht="15" x14ac:dyDescent="0.2">
      <c r="A625" s="182"/>
      <c r="B625" s="184"/>
      <c r="C625" s="183"/>
      <c r="D625" s="183"/>
    </row>
    <row r="626" spans="1:4" ht="15" x14ac:dyDescent="0.2">
      <c r="A626" s="182"/>
      <c r="B626" s="184"/>
      <c r="C626" s="183"/>
      <c r="D626" s="183"/>
    </row>
    <row r="627" spans="1:4" ht="15" x14ac:dyDescent="0.2">
      <c r="A627" s="182"/>
      <c r="B627" s="184"/>
      <c r="C627" s="183"/>
      <c r="D627" s="183"/>
    </row>
    <row r="628" spans="1:4" ht="15" x14ac:dyDescent="0.2">
      <c r="A628" s="182"/>
      <c r="B628" s="184"/>
      <c r="C628" s="183"/>
      <c r="D628" s="183"/>
    </row>
    <row r="629" spans="1:4" ht="15" x14ac:dyDescent="0.2">
      <c r="A629" s="182"/>
      <c r="B629" s="184"/>
      <c r="C629" s="183"/>
      <c r="D629" s="183"/>
    </row>
    <row r="630" spans="1:4" ht="15" x14ac:dyDescent="0.2">
      <c r="A630" s="182"/>
      <c r="B630" s="184"/>
      <c r="C630" s="183"/>
      <c r="D630" s="183"/>
    </row>
    <row r="631" spans="1:4" ht="15" x14ac:dyDescent="0.2">
      <c r="A631" s="182"/>
      <c r="B631" s="184"/>
      <c r="C631" s="183"/>
      <c r="D631" s="183"/>
    </row>
    <row r="632" spans="1:4" ht="15" x14ac:dyDescent="0.2">
      <c r="A632" s="182"/>
      <c r="B632" s="184"/>
      <c r="C632" s="183"/>
      <c r="D632" s="183"/>
    </row>
    <row r="633" spans="1:4" ht="15" x14ac:dyDescent="0.2">
      <c r="A633" s="182"/>
      <c r="B633" s="184"/>
      <c r="C633" s="183"/>
      <c r="D633" s="183"/>
    </row>
    <row r="634" spans="1:4" ht="15" x14ac:dyDescent="0.2">
      <c r="A634" s="182"/>
      <c r="B634" s="184"/>
      <c r="C634" s="183"/>
      <c r="D634" s="183"/>
    </row>
    <row r="635" spans="1:4" ht="15" x14ac:dyDescent="0.2">
      <c r="A635" s="182"/>
      <c r="B635" s="184"/>
      <c r="C635" s="183"/>
      <c r="D635" s="183"/>
    </row>
    <row r="636" spans="1:4" ht="15" x14ac:dyDescent="0.2">
      <c r="A636" s="182"/>
      <c r="B636" s="184"/>
      <c r="C636" s="183"/>
      <c r="D636" s="183"/>
    </row>
    <row r="637" spans="1:4" ht="15" x14ac:dyDescent="0.2">
      <c r="A637" s="182"/>
      <c r="B637" s="184"/>
      <c r="C637" s="183"/>
      <c r="D637" s="183"/>
    </row>
    <row r="638" spans="1:4" ht="15" x14ac:dyDescent="0.2">
      <c r="A638" s="182"/>
      <c r="B638" s="184"/>
      <c r="C638" s="183"/>
      <c r="D638" s="183"/>
    </row>
    <row r="639" spans="1:4" ht="15" x14ac:dyDescent="0.2">
      <c r="A639" s="182"/>
      <c r="B639" s="184"/>
      <c r="C639" s="183"/>
      <c r="D639" s="183"/>
    </row>
    <row r="640" spans="1:4" ht="15" x14ac:dyDescent="0.2">
      <c r="A640" s="182"/>
      <c r="B640" s="184"/>
      <c r="C640" s="183"/>
      <c r="D640" s="183"/>
    </row>
    <row r="641" spans="1:4" ht="15" x14ac:dyDescent="0.2">
      <c r="A641" s="182"/>
      <c r="B641" s="184"/>
      <c r="C641" s="183"/>
      <c r="D641" s="183"/>
    </row>
    <row r="642" spans="1:4" ht="15" x14ac:dyDescent="0.2">
      <c r="A642" s="182"/>
      <c r="B642" s="184"/>
      <c r="C642" s="183"/>
      <c r="D642" s="183"/>
    </row>
    <row r="643" spans="1:4" ht="15" x14ac:dyDescent="0.2">
      <c r="A643" s="182"/>
      <c r="B643" s="184"/>
      <c r="C643" s="183"/>
      <c r="D643" s="183"/>
    </row>
    <row r="644" spans="1:4" ht="15" x14ac:dyDescent="0.2">
      <c r="A644" s="182"/>
      <c r="B644" s="184"/>
      <c r="C644" s="183"/>
      <c r="D644" s="183"/>
    </row>
    <row r="645" spans="1:4" ht="15" x14ac:dyDescent="0.2">
      <c r="A645" s="182"/>
      <c r="B645" s="184"/>
      <c r="C645" s="183"/>
      <c r="D645" s="183"/>
    </row>
    <row r="646" spans="1:4" ht="15" x14ac:dyDescent="0.2">
      <c r="A646" s="182"/>
      <c r="B646" s="184"/>
      <c r="C646" s="183"/>
      <c r="D646" s="183"/>
    </row>
    <row r="647" spans="1:4" ht="15" x14ac:dyDescent="0.2">
      <c r="A647" s="182"/>
      <c r="B647" s="184"/>
      <c r="C647" s="183"/>
      <c r="D647" s="183"/>
    </row>
    <row r="648" spans="1:4" ht="15" x14ac:dyDescent="0.2">
      <c r="A648" s="182"/>
      <c r="B648" s="184"/>
      <c r="C648" s="183"/>
      <c r="D648" s="183"/>
    </row>
    <row r="649" spans="1:4" ht="15" x14ac:dyDescent="0.2">
      <c r="A649" s="182"/>
      <c r="B649" s="184"/>
      <c r="C649" s="183"/>
      <c r="D649" s="183"/>
    </row>
    <row r="650" spans="1:4" ht="15" x14ac:dyDescent="0.2">
      <c r="A650" s="182"/>
      <c r="B650" s="184"/>
      <c r="C650" s="183"/>
      <c r="D650" s="183"/>
    </row>
    <row r="651" spans="1:4" ht="15" x14ac:dyDescent="0.2">
      <c r="A651" s="182"/>
      <c r="B651" s="184"/>
      <c r="C651" s="183"/>
      <c r="D651" s="183"/>
    </row>
    <row r="652" spans="1:4" ht="15" x14ac:dyDescent="0.2">
      <c r="A652" s="182"/>
      <c r="B652" s="184"/>
      <c r="C652" s="183"/>
      <c r="D652" s="183"/>
    </row>
    <row r="653" spans="1:4" ht="15" x14ac:dyDescent="0.2">
      <c r="A653" s="182"/>
      <c r="B653" s="184"/>
      <c r="C653" s="183"/>
      <c r="D653" s="183"/>
    </row>
    <row r="654" spans="1:4" ht="15" x14ac:dyDescent="0.2">
      <c r="A654" s="182"/>
      <c r="B654" s="184"/>
      <c r="C654" s="183"/>
      <c r="D654" s="183"/>
    </row>
    <row r="655" spans="1:4" ht="15" x14ac:dyDescent="0.2">
      <c r="A655" s="182"/>
      <c r="B655" s="184"/>
      <c r="C655" s="183"/>
      <c r="D655" s="183"/>
    </row>
    <row r="656" spans="1:4" ht="15" x14ac:dyDescent="0.2">
      <c r="A656" s="182"/>
      <c r="B656" s="184"/>
      <c r="C656" s="183"/>
      <c r="D656" s="183"/>
    </row>
    <row r="657" spans="1:4" ht="15" x14ac:dyDescent="0.2">
      <c r="A657" s="182"/>
      <c r="B657" s="184"/>
      <c r="C657" s="183"/>
      <c r="D657" s="183"/>
    </row>
    <row r="658" spans="1:4" ht="15" x14ac:dyDescent="0.2">
      <c r="A658" s="182"/>
      <c r="B658" s="184"/>
      <c r="C658" s="183"/>
      <c r="D658" s="183"/>
    </row>
    <row r="659" spans="1:4" ht="15" x14ac:dyDescent="0.2">
      <c r="A659" s="182"/>
      <c r="B659" s="184"/>
      <c r="C659" s="183"/>
      <c r="D659" s="183"/>
    </row>
    <row r="660" spans="1:4" ht="15" x14ac:dyDescent="0.2">
      <c r="A660" s="182"/>
      <c r="B660" s="184"/>
      <c r="C660" s="183"/>
      <c r="D660" s="183"/>
    </row>
    <row r="661" spans="1:4" ht="15" x14ac:dyDescent="0.2">
      <c r="A661" s="182"/>
      <c r="B661" s="184"/>
      <c r="C661" s="183"/>
      <c r="D661" s="183"/>
    </row>
    <row r="662" spans="1:4" ht="15" x14ac:dyDescent="0.2">
      <c r="A662" s="182"/>
      <c r="B662" s="184"/>
      <c r="C662" s="183"/>
      <c r="D662" s="183"/>
    </row>
    <row r="663" spans="1:4" ht="15" x14ac:dyDescent="0.2">
      <c r="A663" s="182"/>
      <c r="B663" s="184"/>
      <c r="C663" s="183"/>
      <c r="D663" s="183"/>
    </row>
    <row r="664" spans="1:4" ht="15" x14ac:dyDescent="0.2">
      <c r="A664" s="182"/>
      <c r="B664" s="184"/>
      <c r="C664" s="183"/>
      <c r="D664" s="183"/>
    </row>
    <row r="665" spans="1:4" ht="15" x14ac:dyDescent="0.2">
      <c r="A665" s="182"/>
      <c r="B665" s="184"/>
      <c r="C665" s="183"/>
      <c r="D665" s="183"/>
    </row>
    <row r="666" spans="1:4" ht="15" x14ac:dyDescent="0.2">
      <c r="A666" s="182"/>
      <c r="B666" s="184"/>
      <c r="C666" s="183"/>
      <c r="D666" s="183"/>
    </row>
    <row r="667" spans="1:4" ht="15" x14ac:dyDescent="0.2">
      <c r="A667" s="182"/>
      <c r="B667" s="184"/>
      <c r="C667" s="183"/>
      <c r="D667" s="183"/>
    </row>
    <row r="668" spans="1:4" ht="15" x14ac:dyDescent="0.2">
      <c r="A668" s="182"/>
      <c r="B668" s="184"/>
      <c r="C668" s="183"/>
      <c r="D668" s="183"/>
    </row>
    <row r="669" spans="1:4" ht="15" x14ac:dyDescent="0.2">
      <c r="A669" s="182"/>
      <c r="B669" s="184"/>
      <c r="C669" s="183"/>
      <c r="D669" s="183"/>
    </row>
    <row r="670" spans="1:4" ht="15" x14ac:dyDescent="0.2">
      <c r="A670" s="182"/>
      <c r="B670" s="184"/>
      <c r="C670" s="183"/>
      <c r="D670" s="183"/>
    </row>
    <row r="671" spans="1:4" ht="15" x14ac:dyDescent="0.2">
      <c r="A671" s="182"/>
      <c r="B671" s="184"/>
      <c r="C671" s="183"/>
      <c r="D671" s="183"/>
    </row>
    <row r="672" spans="1:4" ht="15" x14ac:dyDescent="0.2">
      <c r="A672" s="182"/>
      <c r="B672" s="184"/>
      <c r="C672" s="183"/>
      <c r="D672" s="183"/>
    </row>
    <row r="673" spans="1:4" ht="15" x14ac:dyDescent="0.2">
      <c r="A673" s="182"/>
      <c r="B673" s="184"/>
      <c r="C673" s="183"/>
      <c r="D673" s="183"/>
    </row>
    <row r="674" spans="1:4" ht="15" x14ac:dyDescent="0.2">
      <c r="A674" s="182"/>
      <c r="B674" s="184"/>
      <c r="C674" s="183"/>
      <c r="D674" s="183"/>
    </row>
    <row r="675" spans="1:4" ht="15" x14ac:dyDescent="0.2">
      <c r="A675" s="182"/>
      <c r="B675" s="184"/>
      <c r="C675" s="183"/>
      <c r="D675" s="183"/>
    </row>
    <row r="676" spans="1:4" ht="15" x14ac:dyDescent="0.2">
      <c r="A676" s="182"/>
      <c r="B676" s="184"/>
      <c r="C676" s="183"/>
      <c r="D676" s="183"/>
    </row>
    <row r="677" spans="1:4" ht="15" x14ac:dyDescent="0.2">
      <c r="A677" s="182"/>
      <c r="B677" s="184"/>
      <c r="C677" s="183"/>
      <c r="D677" s="183"/>
    </row>
    <row r="678" spans="1:4" ht="15" x14ac:dyDescent="0.2">
      <c r="A678" s="182"/>
      <c r="B678" s="184"/>
      <c r="C678" s="183"/>
      <c r="D678" s="183"/>
    </row>
    <row r="679" spans="1:4" ht="15" x14ac:dyDescent="0.2">
      <c r="A679" s="182"/>
      <c r="B679" s="184"/>
      <c r="C679" s="183"/>
      <c r="D679" s="183"/>
    </row>
    <row r="680" spans="1:4" ht="15" x14ac:dyDescent="0.2">
      <c r="A680" s="182"/>
      <c r="B680" s="184"/>
      <c r="C680" s="183"/>
      <c r="D680" s="183"/>
    </row>
    <row r="681" spans="1:4" ht="15" x14ac:dyDescent="0.2">
      <c r="A681" s="182"/>
      <c r="B681" s="184"/>
      <c r="C681" s="183"/>
      <c r="D681" s="183"/>
    </row>
    <row r="682" spans="1:4" ht="15" x14ac:dyDescent="0.2">
      <c r="A682" s="182"/>
      <c r="B682" s="184"/>
      <c r="C682" s="183"/>
      <c r="D682" s="183"/>
    </row>
    <row r="683" spans="1:4" ht="15" x14ac:dyDescent="0.2">
      <c r="A683" s="182"/>
      <c r="B683" s="184"/>
      <c r="C683" s="183"/>
      <c r="D683" s="183"/>
    </row>
    <row r="684" spans="1:4" ht="15" x14ac:dyDescent="0.2">
      <c r="A684" s="182"/>
      <c r="B684" s="184"/>
      <c r="C684" s="183"/>
      <c r="D684" s="183"/>
    </row>
    <row r="685" spans="1:4" ht="15" x14ac:dyDescent="0.2">
      <c r="A685" s="182"/>
      <c r="B685" s="184"/>
      <c r="C685" s="183"/>
      <c r="D685" s="183"/>
    </row>
    <row r="686" spans="1:4" ht="15" x14ac:dyDescent="0.2">
      <c r="A686" s="182"/>
      <c r="B686" s="184"/>
      <c r="C686" s="183"/>
      <c r="D686" s="183"/>
    </row>
    <row r="687" spans="1:4" ht="15" x14ac:dyDescent="0.2">
      <c r="A687" s="182"/>
      <c r="B687" s="184"/>
      <c r="C687" s="183"/>
      <c r="D687" s="183"/>
    </row>
    <row r="688" spans="1:4" ht="15" x14ac:dyDescent="0.2">
      <c r="A688" s="182"/>
      <c r="B688" s="184"/>
      <c r="C688" s="183"/>
      <c r="D688" s="183"/>
    </row>
    <row r="689" spans="1:4" ht="15" x14ac:dyDescent="0.2">
      <c r="A689" s="182"/>
      <c r="B689" s="184"/>
      <c r="C689" s="183"/>
      <c r="D689" s="183"/>
    </row>
    <row r="690" spans="1:4" ht="15" x14ac:dyDescent="0.2">
      <c r="A690" s="182"/>
      <c r="B690" s="184"/>
      <c r="C690" s="183"/>
      <c r="D690" s="183"/>
    </row>
    <row r="691" spans="1:4" ht="15" x14ac:dyDescent="0.2">
      <c r="A691" s="182"/>
      <c r="B691" s="184"/>
      <c r="C691" s="183"/>
      <c r="D691" s="183"/>
    </row>
    <row r="692" spans="1:4" ht="15" x14ac:dyDescent="0.2">
      <c r="A692" s="182"/>
      <c r="B692" s="184"/>
      <c r="C692" s="183"/>
      <c r="D692" s="183"/>
    </row>
    <row r="693" spans="1:4" ht="15" x14ac:dyDescent="0.2">
      <c r="A693" s="182"/>
      <c r="B693" s="184"/>
      <c r="C693" s="183"/>
      <c r="D693" s="183"/>
    </row>
    <row r="694" spans="1:4" ht="15" x14ac:dyDescent="0.2">
      <c r="A694" s="182"/>
      <c r="B694" s="184"/>
      <c r="C694" s="183"/>
      <c r="D694" s="183"/>
    </row>
    <row r="695" spans="1:4" ht="15" x14ac:dyDescent="0.2">
      <c r="A695" s="182"/>
      <c r="B695" s="184"/>
      <c r="C695" s="183"/>
      <c r="D695" s="183"/>
    </row>
    <row r="696" spans="1:4" ht="15" x14ac:dyDescent="0.2">
      <c r="A696" s="182"/>
      <c r="B696" s="184"/>
      <c r="C696" s="183"/>
      <c r="D696" s="183"/>
    </row>
    <row r="697" spans="1:4" ht="15" x14ac:dyDescent="0.2">
      <c r="A697" s="182"/>
      <c r="B697" s="184"/>
      <c r="C697" s="183"/>
      <c r="D697" s="183"/>
    </row>
    <row r="698" spans="1:4" ht="15" x14ac:dyDescent="0.2">
      <c r="A698" s="182"/>
      <c r="B698" s="184"/>
      <c r="C698" s="183"/>
      <c r="D698" s="183"/>
    </row>
    <row r="699" spans="1:4" ht="15" x14ac:dyDescent="0.2">
      <c r="A699" s="182"/>
      <c r="B699" s="184"/>
      <c r="C699" s="183"/>
      <c r="D699" s="183"/>
    </row>
    <row r="700" spans="1:4" ht="15" x14ac:dyDescent="0.2">
      <c r="A700" s="182"/>
      <c r="B700" s="184"/>
      <c r="C700" s="183"/>
      <c r="D700" s="183"/>
    </row>
    <row r="701" spans="1:4" ht="15" x14ac:dyDescent="0.2">
      <c r="A701" s="182"/>
      <c r="B701" s="184"/>
      <c r="C701" s="183"/>
      <c r="D701" s="183"/>
    </row>
    <row r="702" spans="1:4" ht="15" x14ac:dyDescent="0.2">
      <c r="A702" s="182"/>
      <c r="B702" s="184"/>
      <c r="C702" s="183"/>
      <c r="D702" s="183"/>
    </row>
    <row r="703" spans="1:4" ht="15" x14ac:dyDescent="0.2">
      <c r="A703" s="182"/>
      <c r="B703" s="184"/>
      <c r="C703" s="183"/>
      <c r="D703" s="183"/>
    </row>
    <row r="704" spans="1:4" ht="15" x14ac:dyDescent="0.2">
      <c r="A704" s="182"/>
      <c r="B704" s="184"/>
      <c r="C704" s="183"/>
      <c r="D704" s="183"/>
    </row>
    <row r="705" spans="1:4" ht="15" x14ac:dyDescent="0.2">
      <c r="A705" s="182"/>
      <c r="B705" s="184"/>
      <c r="C705" s="183"/>
      <c r="D705" s="183"/>
    </row>
    <row r="706" spans="1:4" ht="15" x14ac:dyDescent="0.2">
      <c r="A706" s="182"/>
      <c r="B706" s="184"/>
      <c r="C706" s="183"/>
      <c r="D706" s="183"/>
    </row>
    <row r="707" spans="1:4" ht="15" x14ac:dyDescent="0.2">
      <c r="A707" s="182"/>
      <c r="B707" s="184"/>
      <c r="C707" s="183"/>
      <c r="D707" s="183"/>
    </row>
    <row r="708" spans="1:4" ht="15" x14ac:dyDescent="0.2">
      <c r="A708" s="182"/>
      <c r="B708" s="184"/>
      <c r="C708" s="183"/>
      <c r="D708" s="183"/>
    </row>
    <row r="709" spans="1:4" ht="15" x14ac:dyDescent="0.2">
      <c r="A709" s="182"/>
      <c r="B709" s="184"/>
      <c r="C709" s="183"/>
      <c r="D709" s="183"/>
    </row>
    <row r="710" spans="1:4" ht="15" x14ac:dyDescent="0.2">
      <c r="A710" s="182"/>
      <c r="B710" s="184"/>
      <c r="C710" s="183"/>
      <c r="D710" s="183"/>
    </row>
    <row r="711" spans="1:4" ht="15" x14ac:dyDescent="0.2">
      <c r="A711" s="182"/>
      <c r="B711" s="184"/>
      <c r="C711" s="183"/>
      <c r="D711" s="183"/>
    </row>
    <row r="712" spans="1:4" ht="15" x14ac:dyDescent="0.2">
      <c r="A712" s="182"/>
      <c r="B712" s="184"/>
      <c r="C712" s="183"/>
      <c r="D712" s="183"/>
    </row>
    <row r="713" spans="1:4" ht="15" x14ac:dyDescent="0.2">
      <c r="A713" s="182"/>
      <c r="B713" s="184"/>
      <c r="C713" s="183"/>
      <c r="D713" s="183"/>
    </row>
    <row r="714" spans="1:4" ht="15" x14ac:dyDescent="0.2">
      <c r="A714" s="182"/>
      <c r="B714" s="184"/>
      <c r="C714" s="183"/>
      <c r="D714" s="183"/>
    </row>
    <row r="715" spans="1:4" ht="15" x14ac:dyDescent="0.2">
      <c r="A715" s="182"/>
      <c r="B715" s="184"/>
      <c r="C715" s="183"/>
      <c r="D715" s="183"/>
    </row>
    <row r="716" spans="1:4" ht="15" x14ac:dyDescent="0.2">
      <c r="A716" s="182"/>
      <c r="B716" s="184"/>
      <c r="C716" s="183"/>
      <c r="D716" s="183"/>
    </row>
    <row r="717" spans="1:4" ht="15" x14ac:dyDescent="0.2">
      <c r="A717" s="182"/>
      <c r="B717" s="184"/>
      <c r="C717" s="183"/>
      <c r="D717" s="183"/>
    </row>
    <row r="718" spans="1:4" ht="15" x14ac:dyDescent="0.2">
      <c r="A718" s="182"/>
      <c r="B718" s="184"/>
      <c r="C718" s="183"/>
      <c r="D718" s="183"/>
    </row>
    <row r="719" spans="1:4" ht="15" x14ac:dyDescent="0.2">
      <c r="A719" s="182"/>
      <c r="B719" s="184"/>
      <c r="C719" s="183"/>
      <c r="D719" s="183"/>
    </row>
    <row r="720" spans="1:4" ht="15" x14ac:dyDescent="0.2">
      <c r="A720" s="182"/>
      <c r="B720" s="184"/>
      <c r="C720" s="183"/>
      <c r="D720" s="183"/>
    </row>
    <row r="721" spans="1:4" ht="15" x14ac:dyDescent="0.2">
      <c r="A721" s="182"/>
      <c r="B721" s="184"/>
      <c r="C721" s="183"/>
      <c r="D721" s="183"/>
    </row>
    <row r="722" spans="1:4" ht="15" x14ac:dyDescent="0.2">
      <c r="A722" s="182"/>
      <c r="B722" s="184"/>
      <c r="C722" s="183"/>
      <c r="D722" s="183"/>
    </row>
    <row r="723" spans="1:4" ht="15" x14ac:dyDescent="0.2">
      <c r="A723" s="182"/>
      <c r="B723" s="184"/>
      <c r="C723" s="183"/>
      <c r="D723" s="183"/>
    </row>
    <row r="724" spans="1:4" ht="15" x14ac:dyDescent="0.2">
      <c r="A724" s="182"/>
      <c r="B724" s="184"/>
      <c r="C724" s="183"/>
      <c r="D724" s="183"/>
    </row>
    <row r="725" spans="1:4" ht="15" x14ac:dyDescent="0.2">
      <c r="A725" s="182"/>
      <c r="B725" s="184"/>
      <c r="C725" s="183"/>
      <c r="D725" s="183"/>
    </row>
    <row r="726" spans="1:4" ht="15" x14ac:dyDescent="0.2">
      <c r="A726" s="182"/>
      <c r="B726" s="184"/>
      <c r="C726" s="183"/>
      <c r="D726" s="183"/>
    </row>
    <row r="727" spans="1:4" ht="15" x14ac:dyDescent="0.2">
      <c r="A727" s="182"/>
      <c r="B727" s="184"/>
      <c r="C727" s="183"/>
      <c r="D727" s="183"/>
    </row>
    <row r="728" spans="1:4" ht="15" x14ac:dyDescent="0.2">
      <c r="A728" s="182"/>
      <c r="B728" s="184"/>
      <c r="C728" s="183"/>
      <c r="D728" s="183"/>
    </row>
    <row r="729" spans="1:4" ht="15" x14ac:dyDescent="0.2">
      <c r="A729" s="182"/>
      <c r="B729" s="184"/>
      <c r="C729" s="183"/>
      <c r="D729" s="183"/>
    </row>
    <row r="730" spans="1:4" ht="15" x14ac:dyDescent="0.2">
      <c r="A730" s="182"/>
      <c r="B730" s="184"/>
      <c r="C730" s="183"/>
      <c r="D730" s="183"/>
    </row>
    <row r="731" spans="1:4" ht="15" x14ac:dyDescent="0.2">
      <c r="A731" s="182"/>
      <c r="B731" s="184"/>
      <c r="C731" s="183"/>
      <c r="D731" s="183"/>
    </row>
    <row r="732" spans="1:4" ht="15" x14ac:dyDescent="0.2">
      <c r="A732" s="182"/>
      <c r="B732" s="184"/>
      <c r="C732" s="183"/>
      <c r="D732" s="183"/>
    </row>
    <row r="733" spans="1:4" ht="15" x14ac:dyDescent="0.2">
      <c r="A733" s="182"/>
      <c r="B733" s="184"/>
      <c r="C733" s="183"/>
      <c r="D733" s="183"/>
    </row>
    <row r="734" spans="1:4" ht="15" x14ac:dyDescent="0.2">
      <c r="A734" s="182"/>
      <c r="B734" s="184"/>
      <c r="C734" s="183"/>
      <c r="D734" s="183"/>
    </row>
    <row r="735" spans="1:4" ht="15" x14ac:dyDescent="0.2">
      <c r="A735" s="182"/>
      <c r="B735" s="184"/>
      <c r="C735" s="183"/>
      <c r="D735" s="183"/>
    </row>
    <row r="736" spans="1:4" ht="15" x14ac:dyDescent="0.2">
      <c r="A736" s="182"/>
      <c r="B736" s="184"/>
      <c r="C736" s="183"/>
      <c r="D736" s="183"/>
    </row>
    <row r="737" spans="1:4" ht="15" x14ac:dyDescent="0.2">
      <c r="A737" s="182"/>
      <c r="B737" s="184"/>
      <c r="C737" s="183"/>
      <c r="D737" s="183"/>
    </row>
    <row r="738" spans="1:4" ht="15" x14ac:dyDescent="0.2">
      <c r="A738" s="182"/>
      <c r="B738" s="184"/>
      <c r="C738" s="183"/>
      <c r="D738" s="183"/>
    </row>
    <row r="739" spans="1:4" ht="15" x14ac:dyDescent="0.2">
      <c r="A739" s="182"/>
      <c r="B739" s="184"/>
      <c r="C739" s="183"/>
      <c r="D739" s="183"/>
    </row>
    <row r="740" spans="1:4" ht="15" x14ac:dyDescent="0.2">
      <c r="A740" s="182"/>
      <c r="B740" s="184"/>
      <c r="C740" s="183"/>
      <c r="D740" s="183"/>
    </row>
    <row r="741" spans="1:4" ht="15" x14ac:dyDescent="0.2">
      <c r="A741" s="182"/>
      <c r="B741" s="184"/>
      <c r="C741" s="183"/>
      <c r="D741" s="183"/>
    </row>
    <row r="742" spans="1:4" ht="15" x14ac:dyDescent="0.2">
      <c r="A742" s="182"/>
      <c r="B742" s="184"/>
      <c r="C742" s="183"/>
      <c r="D742" s="183"/>
    </row>
    <row r="743" spans="1:4" ht="15" x14ac:dyDescent="0.2">
      <c r="A743" s="182"/>
      <c r="B743" s="184"/>
      <c r="C743" s="183"/>
      <c r="D743" s="183"/>
    </row>
    <row r="744" spans="1:4" ht="15" x14ac:dyDescent="0.2">
      <c r="A744" s="182"/>
      <c r="B744" s="184"/>
      <c r="C744" s="183"/>
      <c r="D744" s="183"/>
    </row>
    <row r="745" spans="1:4" ht="15" x14ac:dyDescent="0.2">
      <c r="A745" s="182"/>
      <c r="B745" s="184"/>
      <c r="C745" s="183"/>
      <c r="D745" s="183"/>
    </row>
    <row r="746" spans="1:4" ht="15" x14ac:dyDescent="0.2">
      <c r="A746" s="182"/>
      <c r="B746" s="184"/>
      <c r="C746" s="183"/>
      <c r="D746" s="183"/>
    </row>
    <row r="747" spans="1:4" ht="15" x14ac:dyDescent="0.2">
      <c r="A747" s="182"/>
      <c r="B747" s="184"/>
      <c r="C747" s="183"/>
      <c r="D747" s="183"/>
    </row>
    <row r="748" spans="1:4" ht="15" x14ac:dyDescent="0.2">
      <c r="A748" s="182"/>
      <c r="B748" s="184"/>
      <c r="C748" s="183"/>
      <c r="D748" s="183"/>
    </row>
    <row r="749" spans="1:4" ht="15" x14ac:dyDescent="0.2">
      <c r="A749" s="182"/>
      <c r="B749" s="184"/>
      <c r="C749" s="183"/>
      <c r="D749" s="183"/>
    </row>
    <row r="750" spans="1:4" ht="15" x14ac:dyDescent="0.2">
      <c r="A750" s="182"/>
      <c r="B750" s="184"/>
      <c r="C750" s="183"/>
      <c r="D750" s="183"/>
    </row>
    <row r="751" spans="1:4" ht="15" x14ac:dyDescent="0.2">
      <c r="A751" s="182"/>
      <c r="B751" s="184"/>
      <c r="C751" s="183"/>
      <c r="D751" s="183"/>
    </row>
    <row r="752" spans="1:4" ht="15" x14ac:dyDescent="0.2">
      <c r="A752" s="182"/>
      <c r="B752" s="184"/>
      <c r="C752" s="183"/>
      <c r="D752" s="183"/>
    </row>
    <row r="753" spans="1:4" ht="15" x14ac:dyDescent="0.2">
      <c r="A753" s="182"/>
      <c r="B753" s="184"/>
      <c r="C753" s="183"/>
      <c r="D753" s="183"/>
    </row>
    <row r="754" spans="1:4" ht="15" x14ac:dyDescent="0.2">
      <c r="A754" s="182"/>
      <c r="B754" s="184"/>
      <c r="C754" s="183"/>
      <c r="D754" s="183"/>
    </row>
    <row r="755" spans="1:4" ht="15" x14ac:dyDescent="0.2">
      <c r="A755" s="182"/>
      <c r="B755" s="184"/>
      <c r="C755" s="183"/>
      <c r="D755" s="183"/>
    </row>
    <row r="756" spans="1:4" ht="15" x14ac:dyDescent="0.2">
      <c r="A756" s="182"/>
      <c r="B756" s="184"/>
      <c r="C756" s="183"/>
      <c r="D756" s="183"/>
    </row>
    <row r="757" spans="1:4" ht="15" x14ac:dyDescent="0.2">
      <c r="A757" s="182"/>
      <c r="B757" s="184"/>
      <c r="C757" s="183"/>
      <c r="D757" s="183"/>
    </row>
    <row r="758" spans="1:4" ht="15" x14ac:dyDescent="0.2">
      <c r="A758" s="182"/>
      <c r="B758" s="184"/>
      <c r="C758" s="183"/>
      <c r="D758" s="183"/>
    </row>
    <row r="759" spans="1:4" ht="15" x14ac:dyDescent="0.2">
      <c r="A759" s="182"/>
      <c r="B759" s="184"/>
      <c r="C759" s="183"/>
      <c r="D759" s="183"/>
    </row>
    <row r="760" spans="1:4" ht="15" x14ac:dyDescent="0.2">
      <c r="A760" s="182"/>
      <c r="B760" s="184"/>
      <c r="C760" s="183"/>
      <c r="D760" s="183"/>
    </row>
    <row r="761" spans="1:4" ht="15" x14ac:dyDescent="0.2">
      <c r="A761" s="182"/>
      <c r="B761" s="184"/>
      <c r="C761" s="183"/>
      <c r="D761" s="183"/>
    </row>
    <row r="762" spans="1:4" ht="15" x14ac:dyDescent="0.2">
      <c r="A762" s="182"/>
      <c r="B762" s="184"/>
      <c r="C762" s="183"/>
      <c r="D762" s="183"/>
    </row>
    <row r="763" spans="1:4" ht="15" x14ac:dyDescent="0.2">
      <c r="A763" s="182"/>
      <c r="B763" s="184"/>
      <c r="C763" s="183"/>
      <c r="D763" s="183"/>
    </row>
    <row r="764" spans="1:4" ht="15" x14ac:dyDescent="0.2">
      <c r="A764" s="182"/>
      <c r="B764" s="184"/>
      <c r="C764" s="183"/>
      <c r="D764" s="183"/>
    </row>
    <row r="765" spans="1:4" ht="15" x14ac:dyDescent="0.2">
      <c r="A765" s="182"/>
      <c r="B765" s="184"/>
      <c r="C765" s="183"/>
      <c r="D765" s="183"/>
    </row>
    <row r="766" spans="1:4" ht="15" x14ac:dyDescent="0.2">
      <c r="A766" s="182"/>
      <c r="B766" s="184"/>
      <c r="C766" s="183"/>
      <c r="D766" s="183"/>
    </row>
    <row r="767" spans="1:4" ht="15" x14ac:dyDescent="0.2">
      <c r="A767" s="182"/>
      <c r="B767" s="184"/>
      <c r="C767" s="183"/>
      <c r="D767" s="183"/>
    </row>
    <row r="768" spans="1:4" ht="15" x14ac:dyDescent="0.2">
      <c r="A768" s="182"/>
      <c r="B768" s="184"/>
      <c r="C768" s="183"/>
      <c r="D768" s="183"/>
    </row>
    <row r="769" spans="1:4" ht="15" x14ac:dyDescent="0.2">
      <c r="A769" s="182"/>
      <c r="B769" s="184"/>
      <c r="C769" s="183"/>
      <c r="D769" s="183"/>
    </row>
    <row r="770" spans="1:4" ht="15" x14ac:dyDescent="0.2">
      <c r="A770" s="182"/>
      <c r="B770" s="184"/>
      <c r="C770" s="183"/>
      <c r="D770" s="183"/>
    </row>
    <row r="771" spans="1:4" ht="15" x14ac:dyDescent="0.2">
      <c r="A771" s="182"/>
      <c r="B771" s="184"/>
      <c r="C771" s="183"/>
      <c r="D771" s="183"/>
    </row>
    <row r="772" spans="1:4" ht="15" x14ac:dyDescent="0.2">
      <c r="A772" s="182"/>
      <c r="B772" s="184"/>
      <c r="C772" s="183"/>
      <c r="D772" s="183"/>
    </row>
    <row r="773" spans="1:4" ht="15" x14ac:dyDescent="0.2">
      <c r="A773" s="182"/>
      <c r="B773" s="184"/>
      <c r="C773" s="183"/>
      <c r="D773" s="183"/>
    </row>
    <row r="774" spans="1:4" ht="15" x14ac:dyDescent="0.2">
      <c r="A774" s="182"/>
      <c r="B774" s="184"/>
      <c r="C774" s="183"/>
      <c r="D774" s="183"/>
    </row>
    <row r="775" spans="1:4" ht="15" x14ac:dyDescent="0.2">
      <c r="A775" s="182"/>
      <c r="B775" s="184"/>
      <c r="C775" s="183"/>
      <c r="D775" s="183"/>
    </row>
    <row r="776" spans="1:4" ht="15" x14ac:dyDescent="0.2">
      <c r="A776" s="182"/>
      <c r="B776" s="184"/>
      <c r="C776" s="183"/>
      <c r="D776" s="183"/>
    </row>
    <row r="777" spans="1:4" ht="15" x14ac:dyDescent="0.2">
      <c r="A777" s="182"/>
      <c r="B777" s="184"/>
      <c r="C777" s="183"/>
      <c r="D777" s="183"/>
    </row>
    <row r="778" spans="1:4" ht="15" x14ac:dyDescent="0.2">
      <c r="A778" s="182"/>
      <c r="B778" s="184"/>
      <c r="C778" s="183"/>
      <c r="D778" s="183"/>
    </row>
    <row r="779" spans="1:4" ht="15" x14ac:dyDescent="0.2">
      <c r="A779" s="182"/>
      <c r="B779" s="184"/>
      <c r="C779" s="183"/>
      <c r="D779" s="183"/>
    </row>
    <row r="780" spans="1:4" ht="15" x14ac:dyDescent="0.2">
      <c r="A780" s="182"/>
      <c r="B780" s="184"/>
      <c r="C780" s="183"/>
      <c r="D780" s="183"/>
    </row>
    <row r="781" spans="1:4" ht="15" x14ac:dyDescent="0.2">
      <c r="A781" s="182"/>
      <c r="B781" s="184"/>
      <c r="C781" s="183"/>
      <c r="D781" s="183"/>
    </row>
    <row r="782" spans="1:4" ht="15" x14ac:dyDescent="0.2">
      <c r="A782" s="182"/>
      <c r="B782" s="184"/>
      <c r="C782" s="183"/>
      <c r="D782" s="183"/>
    </row>
    <row r="783" spans="1:4" ht="15" x14ac:dyDescent="0.2">
      <c r="A783" s="182"/>
      <c r="B783" s="184"/>
      <c r="C783" s="183"/>
      <c r="D783" s="183"/>
    </row>
    <row r="784" spans="1:4" ht="15" x14ac:dyDescent="0.2">
      <c r="A784" s="182"/>
      <c r="B784" s="184"/>
      <c r="C784" s="183"/>
      <c r="D784" s="183"/>
    </row>
    <row r="785" spans="1:4" ht="15" x14ac:dyDescent="0.2">
      <c r="A785" s="182"/>
      <c r="B785" s="184"/>
      <c r="C785" s="183"/>
      <c r="D785" s="183"/>
    </row>
    <row r="786" spans="1:4" ht="15" x14ac:dyDescent="0.2">
      <c r="A786" s="182"/>
      <c r="B786" s="184"/>
      <c r="C786" s="183"/>
      <c r="D786" s="183"/>
    </row>
    <row r="787" spans="1:4" ht="15" x14ac:dyDescent="0.2">
      <c r="A787" s="182"/>
      <c r="B787" s="184"/>
      <c r="C787" s="183"/>
      <c r="D787" s="183"/>
    </row>
    <row r="788" spans="1:4" ht="15" x14ac:dyDescent="0.2">
      <c r="A788" s="182"/>
      <c r="B788" s="184"/>
      <c r="C788" s="183"/>
      <c r="D788" s="183"/>
    </row>
    <row r="789" spans="1:4" ht="15" x14ac:dyDescent="0.2">
      <c r="A789" s="182"/>
      <c r="B789" s="184"/>
      <c r="C789" s="183"/>
      <c r="D789" s="183"/>
    </row>
    <row r="790" spans="1:4" ht="15" x14ac:dyDescent="0.2">
      <c r="A790" s="182"/>
      <c r="B790" s="184"/>
      <c r="C790" s="183"/>
      <c r="D790" s="183"/>
    </row>
    <row r="791" spans="1:4" ht="15" x14ac:dyDescent="0.2">
      <c r="A791" s="182"/>
      <c r="B791" s="184"/>
      <c r="C791" s="183"/>
      <c r="D791" s="183"/>
    </row>
    <row r="792" spans="1:4" ht="15" x14ac:dyDescent="0.2">
      <c r="A792" s="182"/>
      <c r="B792" s="184"/>
      <c r="C792" s="183"/>
      <c r="D792" s="183"/>
    </row>
    <row r="793" spans="1:4" ht="15" x14ac:dyDescent="0.2">
      <c r="A793" s="182"/>
      <c r="B793" s="184"/>
      <c r="C793" s="183"/>
      <c r="D793" s="183"/>
    </row>
    <row r="794" spans="1:4" ht="15" x14ac:dyDescent="0.2">
      <c r="A794" s="182"/>
      <c r="B794" s="184"/>
      <c r="C794" s="183"/>
      <c r="D794" s="183"/>
    </row>
    <row r="795" spans="1:4" ht="15" x14ac:dyDescent="0.2">
      <c r="A795" s="182"/>
      <c r="B795" s="184"/>
      <c r="C795" s="183"/>
      <c r="D795" s="183"/>
    </row>
    <row r="796" spans="1:4" ht="15" x14ac:dyDescent="0.2">
      <c r="A796" s="182"/>
      <c r="B796" s="184"/>
      <c r="C796" s="183"/>
      <c r="D796" s="183"/>
    </row>
    <row r="797" spans="1:4" ht="15" x14ac:dyDescent="0.2">
      <c r="A797" s="182"/>
      <c r="B797" s="184"/>
      <c r="C797" s="183"/>
      <c r="D797" s="183"/>
    </row>
    <row r="798" spans="1:4" ht="15" x14ac:dyDescent="0.2">
      <c r="A798" s="182"/>
      <c r="B798" s="184"/>
      <c r="C798" s="183"/>
      <c r="D798" s="183"/>
    </row>
    <row r="799" spans="1:4" ht="15" x14ac:dyDescent="0.2">
      <c r="A799" s="182"/>
      <c r="B799" s="184"/>
      <c r="C799" s="183"/>
      <c r="D799" s="183"/>
    </row>
    <row r="800" spans="1:4" ht="15" x14ac:dyDescent="0.2">
      <c r="A800" s="182"/>
      <c r="B800" s="184"/>
      <c r="C800" s="183"/>
      <c r="D800" s="183"/>
    </row>
    <row r="801" spans="1:4" ht="15" x14ac:dyDescent="0.2">
      <c r="A801" s="182"/>
      <c r="B801" s="184"/>
      <c r="C801" s="183"/>
      <c r="D801" s="183"/>
    </row>
    <row r="802" spans="1:4" ht="15" x14ac:dyDescent="0.2">
      <c r="A802" s="182"/>
      <c r="B802" s="184"/>
      <c r="C802" s="183"/>
      <c r="D802" s="183"/>
    </row>
    <row r="803" spans="1:4" ht="15" x14ac:dyDescent="0.2">
      <c r="A803" s="182"/>
      <c r="B803" s="184"/>
      <c r="C803" s="183"/>
      <c r="D803" s="183"/>
    </row>
    <row r="804" spans="1:4" ht="15" x14ac:dyDescent="0.2">
      <c r="A804" s="182"/>
      <c r="B804" s="184"/>
      <c r="C804" s="183"/>
      <c r="D804" s="183"/>
    </row>
    <row r="805" spans="1:4" ht="15" x14ac:dyDescent="0.2">
      <c r="A805" s="182"/>
      <c r="B805" s="184"/>
      <c r="C805" s="183"/>
      <c r="D805" s="183"/>
    </row>
    <row r="806" spans="1:4" ht="15" x14ac:dyDescent="0.2">
      <c r="A806" s="182"/>
      <c r="B806" s="184"/>
      <c r="C806" s="183"/>
      <c r="D806" s="183"/>
    </row>
    <row r="807" spans="1:4" ht="15" x14ac:dyDescent="0.2">
      <c r="A807" s="182"/>
      <c r="B807" s="184"/>
      <c r="C807" s="183"/>
      <c r="D807" s="183"/>
    </row>
    <row r="808" spans="1:4" ht="15" x14ac:dyDescent="0.2">
      <c r="A808" s="182"/>
      <c r="B808" s="184"/>
      <c r="C808" s="183"/>
      <c r="D808" s="183"/>
    </row>
    <row r="809" spans="1:4" ht="15" x14ac:dyDescent="0.2">
      <c r="A809" s="182"/>
      <c r="B809" s="184"/>
      <c r="C809" s="183"/>
      <c r="D809" s="183"/>
    </row>
    <row r="810" spans="1:4" ht="15" x14ac:dyDescent="0.2">
      <c r="A810" s="182"/>
      <c r="B810" s="184"/>
      <c r="C810" s="183"/>
      <c r="D810" s="183"/>
    </row>
    <row r="811" spans="1:4" ht="15" x14ac:dyDescent="0.2">
      <c r="A811" s="182"/>
      <c r="B811" s="184"/>
      <c r="C811" s="183"/>
      <c r="D811" s="183"/>
    </row>
    <row r="812" spans="1:4" ht="15" x14ac:dyDescent="0.2">
      <c r="A812" s="182"/>
      <c r="B812" s="184"/>
      <c r="C812" s="183"/>
      <c r="D812" s="183"/>
    </row>
    <row r="813" spans="1:4" ht="15" x14ac:dyDescent="0.2">
      <c r="A813" s="182"/>
      <c r="B813" s="184"/>
      <c r="C813" s="183"/>
      <c r="D813" s="183"/>
    </row>
    <row r="814" spans="1:4" ht="15" x14ac:dyDescent="0.2">
      <c r="A814" s="182"/>
      <c r="B814" s="184"/>
      <c r="C814" s="183"/>
      <c r="D814" s="183"/>
    </row>
    <row r="815" spans="1:4" ht="15" x14ac:dyDescent="0.2">
      <c r="A815" s="182"/>
      <c r="B815" s="184"/>
      <c r="C815" s="183"/>
      <c r="D815" s="183"/>
    </row>
    <row r="816" spans="1:4" ht="15" x14ac:dyDescent="0.2">
      <c r="A816" s="182"/>
      <c r="B816" s="184"/>
      <c r="C816" s="183"/>
      <c r="D816" s="183"/>
    </row>
    <row r="817" spans="1:4" ht="15" x14ac:dyDescent="0.2">
      <c r="A817" s="182"/>
      <c r="B817" s="184"/>
      <c r="C817" s="183"/>
      <c r="D817" s="183"/>
    </row>
    <row r="818" spans="1:4" ht="15" x14ac:dyDescent="0.2">
      <c r="A818" s="182"/>
      <c r="B818" s="184"/>
      <c r="C818" s="183"/>
      <c r="D818" s="183"/>
    </row>
    <row r="819" spans="1:4" ht="15" x14ac:dyDescent="0.2">
      <c r="A819" s="182"/>
      <c r="B819" s="184"/>
      <c r="C819" s="183"/>
      <c r="D819" s="183"/>
    </row>
    <row r="820" spans="1:4" ht="15" x14ac:dyDescent="0.2">
      <c r="A820" s="182"/>
      <c r="B820" s="184"/>
      <c r="C820" s="183"/>
      <c r="D820" s="183"/>
    </row>
    <row r="821" spans="1:4" ht="15" x14ac:dyDescent="0.2">
      <c r="A821" s="182"/>
      <c r="B821" s="184"/>
      <c r="C821" s="183"/>
      <c r="D821" s="183"/>
    </row>
    <row r="822" spans="1:4" ht="15" x14ac:dyDescent="0.2">
      <c r="A822" s="182"/>
      <c r="B822" s="184"/>
      <c r="C822" s="183"/>
      <c r="D822" s="183"/>
    </row>
    <row r="823" spans="1:4" ht="15" x14ac:dyDescent="0.2">
      <c r="A823" s="182"/>
      <c r="B823" s="184"/>
      <c r="C823" s="183"/>
      <c r="D823" s="183"/>
    </row>
    <row r="824" spans="1:4" ht="15" x14ac:dyDescent="0.2">
      <c r="A824" s="182"/>
      <c r="B824" s="184"/>
      <c r="C824" s="183"/>
      <c r="D824" s="183"/>
    </row>
    <row r="825" spans="1:4" ht="15" x14ac:dyDescent="0.2">
      <c r="A825" s="182"/>
      <c r="B825" s="184"/>
      <c r="C825" s="183"/>
      <c r="D825" s="183"/>
    </row>
    <row r="826" spans="1:4" ht="15" x14ac:dyDescent="0.2">
      <c r="A826" s="182"/>
      <c r="B826" s="184"/>
      <c r="C826" s="183"/>
      <c r="D826" s="183"/>
    </row>
    <row r="827" spans="1:4" ht="15" x14ac:dyDescent="0.2">
      <c r="A827" s="182"/>
      <c r="B827" s="184"/>
      <c r="C827" s="183"/>
      <c r="D827" s="183"/>
    </row>
    <row r="828" spans="1:4" ht="15" x14ac:dyDescent="0.2">
      <c r="A828" s="182"/>
      <c r="B828" s="184"/>
      <c r="C828" s="183"/>
      <c r="D828" s="183"/>
    </row>
    <row r="829" spans="1:4" ht="15" x14ac:dyDescent="0.2">
      <c r="A829" s="182"/>
      <c r="B829" s="184"/>
      <c r="C829" s="183"/>
      <c r="D829" s="183"/>
    </row>
    <row r="830" spans="1:4" ht="15" x14ac:dyDescent="0.2">
      <c r="A830" s="182"/>
      <c r="B830" s="184"/>
      <c r="C830" s="183"/>
      <c r="D830" s="183"/>
    </row>
    <row r="831" spans="1:4" ht="15" x14ac:dyDescent="0.2">
      <c r="A831" s="182"/>
      <c r="B831" s="184"/>
      <c r="C831" s="183"/>
      <c r="D831" s="183"/>
    </row>
    <row r="832" spans="1:4" ht="15" x14ac:dyDescent="0.2">
      <c r="A832" s="182"/>
      <c r="B832" s="184"/>
      <c r="C832" s="183"/>
      <c r="D832" s="183"/>
    </row>
    <row r="833" spans="1:4" ht="15" x14ac:dyDescent="0.2">
      <c r="A833" s="182"/>
      <c r="B833" s="184"/>
      <c r="C833" s="183"/>
      <c r="D833" s="183"/>
    </row>
    <row r="834" spans="1:4" ht="15" x14ac:dyDescent="0.2">
      <c r="A834" s="182"/>
      <c r="B834" s="184"/>
      <c r="C834" s="183"/>
      <c r="D834" s="183"/>
    </row>
    <row r="835" spans="1:4" ht="15" x14ac:dyDescent="0.2">
      <c r="A835" s="182"/>
      <c r="B835" s="184"/>
      <c r="C835" s="183"/>
      <c r="D835" s="183"/>
    </row>
    <row r="836" spans="1:4" ht="15" x14ac:dyDescent="0.2">
      <c r="A836" s="182"/>
      <c r="B836" s="184"/>
      <c r="C836" s="183"/>
      <c r="D836" s="183"/>
    </row>
    <row r="837" spans="1:4" ht="15" x14ac:dyDescent="0.2">
      <c r="A837" s="182"/>
      <c r="B837" s="184"/>
      <c r="C837" s="183"/>
      <c r="D837" s="183"/>
    </row>
    <row r="838" spans="1:4" ht="15" x14ac:dyDescent="0.2">
      <c r="A838" s="182"/>
      <c r="B838" s="184"/>
      <c r="C838" s="183"/>
      <c r="D838" s="183"/>
    </row>
    <row r="839" spans="1:4" ht="15" x14ac:dyDescent="0.2">
      <c r="A839" s="182"/>
      <c r="B839" s="184"/>
      <c r="C839" s="183"/>
      <c r="D839" s="183"/>
    </row>
    <row r="840" spans="1:4" ht="15" x14ac:dyDescent="0.2">
      <c r="A840" s="182"/>
      <c r="B840" s="184"/>
      <c r="C840" s="183"/>
      <c r="D840" s="183"/>
    </row>
    <row r="841" spans="1:4" ht="15" x14ac:dyDescent="0.2">
      <c r="A841" s="182"/>
      <c r="B841" s="184"/>
      <c r="C841" s="183"/>
      <c r="D841" s="183"/>
    </row>
    <row r="842" spans="1:4" ht="15" x14ac:dyDescent="0.2">
      <c r="A842" s="182"/>
      <c r="B842" s="184"/>
      <c r="C842" s="183"/>
      <c r="D842" s="183"/>
    </row>
    <row r="843" spans="1:4" ht="15" x14ac:dyDescent="0.2">
      <c r="A843" s="182"/>
      <c r="B843" s="184"/>
      <c r="C843" s="183"/>
      <c r="D843" s="183"/>
    </row>
    <row r="844" spans="1:4" ht="15" x14ac:dyDescent="0.2">
      <c r="A844" s="182"/>
      <c r="B844" s="184"/>
      <c r="C844" s="183"/>
      <c r="D844" s="183"/>
    </row>
    <row r="845" spans="1:4" ht="15" x14ac:dyDescent="0.2">
      <c r="A845" s="182"/>
      <c r="B845" s="184"/>
      <c r="C845" s="183"/>
      <c r="D845" s="183"/>
    </row>
    <row r="846" spans="1:4" ht="15" x14ac:dyDescent="0.2">
      <c r="A846" s="182"/>
      <c r="B846" s="184"/>
      <c r="C846" s="183"/>
      <c r="D846" s="183"/>
    </row>
    <row r="847" spans="1:4" ht="15" x14ac:dyDescent="0.2">
      <c r="A847" s="182"/>
      <c r="B847" s="184"/>
      <c r="C847" s="183"/>
      <c r="D847" s="183"/>
    </row>
    <row r="848" spans="1:4" ht="15" x14ac:dyDescent="0.2">
      <c r="A848" s="182"/>
      <c r="B848" s="184"/>
      <c r="C848" s="183"/>
      <c r="D848" s="183"/>
    </row>
    <row r="849" spans="1:4" ht="15" x14ac:dyDescent="0.2">
      <c r="A849" s="182"/>
      <c r="B849" s="184"/>
      <c r="C849" s="183"/>
      <c r="D849" s="183"/>
    </row>
    <row r="850" spans="1:4" ht="15" x14ac:dyDescent="0.2">
      <c r="A850" s="182"/>
      <c r="B850" s="184"/>
      <c r="C850" s="183"/>
      <c r="D850" s="183"/>
    </row>
    <row r="851" spans="1:4" ht="15" x14ac:dyDescent="0.2">
      <c r="A851" s="182"/>
      <c r="B851" s="184"/>
      <c r="C851" s="183"/>
      <c r="D851" s="183"/>
    </row>
    <row r="852" spans="1:4" ht="15" x14ac:dyDescent="0.2">
      <c r="A852" s="182"/>
      <c r="B852" s="184"/>
      <c r="C852" s="183"/>
      <c r="D852" s="183"/>
    </row>
    <row r="853" spans="1:4" ht="15" x14ac:dyDescent="0.2">
      <c r="A853" s="182"/>
      <c r="B853" s="184"/>
      <c r="C853" s="183"/>
      <c r="D853" s="183"/>
    </row>
    <row r="854" spans="1:4" ht="15" x14ac:dyDescent="0.2">
      <c r="A854" s="182"/>
      <c r="B854" s="184"/>
      <c r="C854" s="183"/>
      <c r="D854" s="183"/>
    </row>
    <row r="855" spans="1:4" ht="15" x14ac:dyDescent="0.2">
      <c r="A855" s="182"/>
      <c r="B855" s="184"/>
      <c r="C855" s="183"/>
      <c r="D855" s="183"/>
    </row>
    <row r="856" spans="1:4" ht="15" x14ac:dyDescent="0.2">
      <c r="A856" s="182"/>
      <c r="B856" s="184"/>
      <c r="C856" s="183"/>
      <c r="D856" s="183"/>
    </row>
    <row r="857" spans="1:4" ht="15" x14ac:dyDescent="0.2">
      <c r="A857" s="182"/>
      <c r="B857" s="184"/>
      <c r="C857" s="183"/>
      <c r="D857" s="183"/>
    </row>
    <row r="858" spans="1:4" ht="15" x14ac:dyDescent="0.2">
      <c r="A858" s="182"/>
      <c r="B858" s="184"/>
      <c r="C858" s="183"/>
      <c r="D858" s="183"/>
    </row>
    <row r="859" spans="1:4" ht="15" x14ac:dyDescent="0.2">
      <c r="A859" s="182"/>
      <c r="B859" s="184"/>
      <c r="C859" s="183"/>
      <c r="D859" s="183"/>
    </row>
    <row r="860" spans="1:4" ht="15" x14ac:dyDescent="0.2">
      <c r="A860" s="182"/>
      <c r="B860" s="184"/>
      <c r="C860" s="183"/>
      <c r="D860" s="183"/>
    </row>
    <row r="861" spans="1:4" ht="15" x14ac:dyDescent="0.2">
      <c r="A861" s="182"/>
      <c r="B861" s="184"/>
      <c r="C861" s="183"/>
      <c r="D861" s="183"/>
    </row>
    <row r="862" spans="1:4" ht="15" x14ac:dyDescent="0.2">
      <c r="A862" s="182"/>
      <c r="B862" s="184"/>
      <c r="C862" s="183"/>
      <c r="D862" s="183"/>
    </row>
    <row r="863" spans="1:4" ht="15" x14ac:dyDescent="0.2">
      <c r="A863" s="182"/>
      <c r="B863" s="184"/>
      <c r="C863" s="183"/>
      <c r="D863" s="183"/>
    </row>
    <row r="864" spans="1:4" ht="15" x14ac:dyDescent="0.2">
      <c r="A864" s="182"/>
      <c r="B864" s="184"/>
      <c r="C864" s="183"/>
      <c r="D864" s="183"/>
    </row>
    <row r="865" spans="1:4" ht="15" x14ac:dyDescent="0.2">
      <c r="A865" s="182"/>
      <c r="B865" s="184"/>
      <c r="C865" s="183"/>
      <c r="D865" s="183"/>
    </row>
    <row r="866" spans="1:4" ht="15" x14ac:dyDescent="0.2">
      <c r="A866" s="182"/>
      <c r="B866" s="184"/>
      <c r="C866" s="183"/>
      <c r="D866" s="183"/>
    </row>
    <row r="867" spans="1:4" ht="15" x14ac:dyDescent="0.2">
      <c r="A867" s="182"/>
      <c r="B867" s="184"/>
      <c r="C867" s="183"/>
      <c r="D867" s="183"/>
    </row>
    <row r="868" spans="1:4" ht="15" x14ac:dyDescent="0.2">
      <c r="A868" s="182"/>
      <c r="B868" s="184"/>
      <c r="C868" s="183"/>
      <c r="D868" s="183"/>
    </row>
    <row r="869" spans="1:4" ht="15" x14ac:dyDescent="0.2">
      <c r="A869" s="182"/>
      <c r="B869" s="184"/>
      <c r="C869" s="183"/>
      <c r="D869" s="183"/>
    </row>
    <row r="870" spans="1:4" ht="15" x14ac:dyDescent="0.2">
      <c r="A870" s="182"/>
      <c r="B870" s="184"/>
      <c r="C870" s="183"/>
      <c r="D870" s="183"/>
    </row>
    <row r="871" spans="1:4" ht="15" x14ac:dyDescent="0.2">
      <c r="A871" s="182"/>
      <c r="B871" s="184"/>
      <c r="C871" s="183"/>
      <c r="D871" s="183"/>
    </row>
    <row r="872" spans="1:4" ht="15" x14ac:dyDescent="0.2">
      <c r="A872" s="182"/>
      <c r="B872" s="184"/>
      <c r="C872" s="183"/>
      <c r="D872" s="183"/>
    </row>
    <row r="873" spans="1:4" ht="15" x14ac:dyDescent="0.2">
      <c r="A873" s="182"/>
      <c r="B873" s="184"/>
      <c r="C873" s="183"/>
      <c r="D873" s="183"/>
    </row>
    <row r="874" spans="1:4" ht="15" x14ac:dyDescent="0.2">
      <c r="A874" s="182"/>
      <c r="B874" s="184"/>
      <c r="C874" s="183"/>
      <c r="D874" s="183"/>
    </row>
    <row r="875" spans="1:4" ht="15" x14ac:dyDescent="0.2">
      <c r="A875" s="182"/>
      <c r="B875" s="184"/>
      <c r="C875" s="183"/>
      <c r="D875" s="183"/>
    </row>
    <row r="876" spans="1:4" ht="15" x14ac:dyDescent="0.2">
      <c r="A876" s="182"/>
      <c r="B876" s="184"/>
      <c r="C876" s="183"/>
      <c r="D876" s="183"/>
    </row>
    <row r="877" spans="1:4" ht="15" x14ac:dyDescent="0.2">
      <c r="A877" s="182"/>
      <c r="B877" s="184"/>
      <c r="C877" s="183"/>
      <c r="D877" s="183"/>
    </row>
    <row r="878" spans="1:4" ht="15" x14ac:dyDescent="0.2">
      <c r="A878" s="182"/>
      <c r="B878" s="184"/>
      <c r="C878" s="183"/>
      <c r="D878" s="183"/>
    </row>
    <row r="879" spans="1:4" ht="15" x14ac:dyDescent="0.2">
      <c r="A879" s="182"/>
      <c r="B879" s="184"/>
      <c r="C879" s="183"/>
      <c r="D879" s="183"/>
    </row>
    <row r="880" spans="1:4" ht="15" x14ac:dyDescent="0.2">
      <c r="A880" s="182"/>
      <c r="B880" s="184"/>
      <c r="C880" s="183"/>
      <c r="D880" s="183"/>
    </row>
    <row r="881" spans="1:4" ht="15" x14ac:dyDescent="0.2">
      <c r="A881" s="182"/>
      <c r="B881" s="184"/>
      <c r="C881" s="183"/>
      <c r="D881" s="183"/>
    </row>
    <row r="882" spans="1:4" ht="15" x14ac:dyDescent="0.2">
      <c r="A882" s="182"/>
      <c r="B882" s="184"/>
      <c r="C882" s="183"/>
      <c r="D882" s="183"/>
    </row>
    <row r="883" spans="1:4" ht="15" x14ac:dyDescent="0.2">
      <c r="A883" s="182"/>
      <c r="B883" s="184"/>
      <c r="C883" s="183"/>
      <c r="D883" s="183"/>
    </row>
    <row r="884" spans="1:4" ht="15" x14ac:dyDescent="0.2">
      <c r="A884" s="182"/>
      <c r="B884" s="184"/>
      <c r="C884" s="183"/>
      <c r="D884" s="183"/>
    </row>
    <row r="885" spans="1:4" ht="15" x14ac:dyDescent="0.2">
      <c r="A885" s="182"/>
      <c r="B885" s="184"/>
      <c r="C885" s="183"/>
      <c r="D885" s="183"/>
    </row>
    <row r="886" spans="1:4" ht="15" x14ac:dyDescent="0.2">
      <c r="A886" s="182"/>
      <c r="B886" s="184"/>
      <c r="C886" s="183"/>
      <c r="D886" s="183"/>
    </row>
    <row r="887" spans="1:4" ht="15" x14ac:dyDescent="0.2">
      <c r="A887" s="182"/>
      <c r="B887" s="184"/>
      <c r="C887" s="183"/>
      <c r="D887" s="183"/>
    </row>
    <row r="888" spans="1:4" ht="15" x14ac:dyDescent="0.2">
      <c r="A888" s="182"/>
      <c r="B888" s="184"/>
      <c r="C888" s="183"/>
      <c r="D888" s="183"/>
    </row>
    <row r="889" spans="1:4" ht="15" x14ac:dyDescent="0.2">
      <c r="A889" s="182"/>
      <c r="B889" s="184"/>
      <c r="C889" s="183"/>
      <c r="D889" s="183"/>
    </row>
    <row r="890" spans="1:4" ht="15" x14ac:dyDescent="0.2">
      <c r="A890" s="182"/>
      <c r="B890" s="184"/>
      <c r="C890" s="183"/>
      <c r="D890" s="183"/>
    </row>
    <row r="891" spans="1:4" ht="15" x14ac:dyDescent="0.2">
      <c r="A891" s="182"/>
      <c r="B891" s="184"/>
      <c r="C891" s="183"/>
      <c r="D891" s="183"/>
    </row>
    <row r="892" spans="1:4" ht="15" x14ac:dyDescent="0.2">
      <c r="A892" s="182"/>
      <c r="B892" s="184"/>
      <c r="C892" s="183"/>
      <c r="D892" s="183"/>
    </row>
    <row r="893" spans="1:4" ht="15" x14ac:dyDescent="0.2">
      <c r="A893" s="182"/>
      <c r="B893" s="184"/>
      <c r="C893" s="183"/>
      <c r="D893" s="183"/>
    </row>
    <row r="894" spans="1:4" ht="15" x14ac:dyDescent="0.2">
      <c r="A894" s="182"/>
      <c r="B894" s="184"/>
      <c r="C894" s="183"/>
      <c r="D894" s="183"/>
    </row>
    <row r="895" spans="1:4" ht="15" x14ac:dyDescent="0.2">
      <c r="A895" s="182"/>
      <c r="B895" s="184"/>
      <c r="C895" s="183"/>
      <c r="D895" s="183"/>
    </row>
    <row r="896" spans="1:4" ht="15" x14ac:dyDescent="0.2">
      <c r="A896" s="182"/>
      <c r="B896" s="184"/>
      <c r="C896" s="183"/>
      <c r="D896" s="183"/>
    </row>
    <row r="897" spans="1:4" ht="15" x14ac:dyDescent="0.2">
      <c r="A897" s="182"/>
      <c r="B897" s="184"/>
      <c r="C897" s="183"/>
      <c r="D897" s="183"/>
    </row>
    <row r="898" spans="1:4" ht="15" x14ac:dyDescent="0.2">
      <c r="A898" s="182"/>
      <c r="B898" s="184"/>
      <c r="C898" s="183"/>
      <c r="D898" s="183"/>
    </row>
    <row r="899" spans="1:4" ht="15" x14ac:dyDescent="0.2">
      <c r="A899" s="182"/>
      <c r="B899" s="184"/>
      <c r="C899" s="183"/>
      <c r="D899" s="183"/>
    </row>
    <row r="900" spans="1:4" ht="15" x14ac:dyDescent="0.2">
      <c r="A900" s="182"/>
      <c r="B900" s="184"/>
      <c r="C900" s="183"/>
      <c r="D900" s="183"/>
    </row>
    <row r="901" spans="1:4" ht="15" x14ac:dyDescent="0.2">
      <c r="A901" s="182"/>
      <c r="B901" s="184"/>
      <c r="C901" s="183"/>
      <c r="D901" s="183"/>
    </row>
    <row r="902" spans="1:4" ht="15" x14ac:dyDescent="0.2">
      <c r="A902" s="182"/>
      <c r="B902" s="184"/>
      <c r="C902" s="183"/>
      <c r="D902" s="183"/>
    </row>
    <row r="903" spans="1:4" ht="15" x14ac:dyDescent="0.2">
      <c r="A903" s="182"/>
      <c r="B903" s="184"/>
      <c r="C903" s="183"/>
      <c r="D903" s="183"/>
    </row>
    <row r="904" spans="1:4" ht="15" x14ac:dyDescent="0.2">
      <c r="A904" s="182"/>
      <c r="B904" s="184"/>
      <c r="C904" s="183"/>
      <c r="D904" s="183"/>
    </row>
    <row r="905" spans="1:4" ht="15" x14ac:dyDescent="0.2">
      <c r="A905" s="182"/>
      <c r="B905" s="184"/>
      <c r="C905" s="183"/>
      <c r="D905" s="183"/>
    </row>
    <row r="906" spans="1:4" ht="15" x14ac:dyDescent="0.2">
      <c r="A906" s="182"/>
      <c r="B906" s="184"/>
      <c r="C906" s="183"/>
      <c r="D906" s="183"/>
    </row>
    <row r="907" spans="1:4" ht="15" x14ac:dyDescent="0.2">
      <c r="A907" s="182"/>
      <c r="B907" s="184"/>
      <c r="C907" s="183"/>
      <c r="D907" s="183"/>
    </row>
    <row r="908" spans="1:4" ht="15" x14ac:dyDescent="0.2">
      <c r="A908" s="182"/>
      <c r="B908" s="184"/>
      <c r="C908" s="183"/>
      <c r="D908" s="183"/>
    </row>
    <row r="909" spans="1:4" ht="15" x14ac:dyDescent="0.2">
      <c r="A909" s="182"/>
      <c r="B909" s="184"/>
      <c r="C909" s="183"/>
      <c r="D909" s="183"/>
    </row>
    <row r="910" spans="1:4" ht="15" x14ac:dyDescent="0.2">
      <c r="A910" s="182"/>
      <c r="B910" s="184"/>
      <c r="C910" s="183"/>
      <c r="D910" s="183"/>
    </row>
    <row r="911" spans="1:4" ht="15" x14ac:dyDescent="0.2">
      <c r="A911" s="182"/>
      <c r="B911" s="184"/>
      <c r="C911" s="183"/>
      <c r="D911" s="183"/>
    </row>
    <row r="912" spans="1:4" ht="15" x14ac:dyDescent="0.2">
      <c r="A912" s="182"/>
      <c r="B912" s="184"/>
      <c r="C912" s="183"/>
      <c r="D912" s="183"/>
    </row>
    <row r="913" spans="1:4" ht="15" x14ac:dyDescent="0.2">
      <c r="A913" s="182"/>
      <c r="B913" s="184"/>
      <c r="C913" s="183"/>
      <c r="D913" s="183"/>
    </row>
    <row r="914" spans="1:4" ht="15" x14ac:dyDescent="0.2">
      <c r="A914" s="182"/>
      <c r="B914" s="184"/>
      <c r="C914" s="183"/>
      <c r="D914" s="183"/>
    </row>
    <row r="915" spans="1:4" ht="15" x14ac:dyDescent="0.2">
      <c r="A915" s="182"/>
      <c r="B915" s="184"/>
      <c r="C915" s="183"/>
      <c r="D915" s="183"/>
    </row>
    <row r="916" spans="1:4" ht="15" x14ac:dyDescent="0.2">
      <c r="A916" s="182"/>
      <c r="B916" s="184"/>
      <c r="C916" s="183"/>
      <c r="D916" s="183"/>
    </row>
    <row r="917" spans="1:4" ht="15" x14ac:dyDescent="0.2">
      <c r="A917" s="182"/>
      <c r="B917" s="184"/>
      <c r="C917" s="183"/>
      <c r="D917" s="183"/>
    </row>
    <row r="918" spans="1:4" ht="15" x14ac:dyDescent="0.2">
      <c r="A918" s="182"/>
      <c r="B918" s="184"/>
      <c r="C918" s="183"/>
      <c r="D918" s="183"/>
    </row>
    <row r="919" spans="1:4" ht="15" x14ac:dyDescent="0.2">
      <c r="A919" s="182"/>
      <c r="B919" s="184"/>
      <c r="C919" s="183"/>
      <c r="D919" s="183"/>
    </row>
    <row r="920" spans="1:4" ht="15" x14ac:dyDescent="0.2">
      <c r="A920" s="182"/>
      <c r="B920" s="184"/>
      <c r="C920" s="183"/>
      <c r="D920" s="183"/>
    </row>
    <row r="921" spans="1:4" ht="15" x14ac:dyDescent="0.2">
      <c r="A921" s="182"/>
      <c r="B921" s="184"/>
      <c r="C921" s="183"/>
      <c r="D921" s="183"/>
    </row>
    <row r="922" spans="1:4" ht="15" x14ac:dyDescent="0.2">
      <c r="A922" s="182"/>
      <c r="B922" s="184"/>
      <c r="C922" s="183"/>
      <c r="D922" s="183"/>
    </row>
    <row r="923" spans="1:4" ht="15" x14ac:dyDescent="0.2">
      <c r="A923" s="182"/>
      <c r="B923" s="184"/>
      <c r="C923" s="183"/>
      <c r="D923" s="183"/>
    </row>
    <row r="924" spans="1:4" ht="15" x14ac:dyDescent="0.2">
      <c r="A924" s="182"/>
      <c r="B924" s="184"/>
      <c r="C924" s="183"/>
      <c r="D924" s="183"/>
    </row>
    <row r="925" spans="1:4" ht="15" x14ac:dyDescent="0.2">
      <c r="A925" s="182"/>
      <c r="B925" s="184"/>
      <c r="C925" s="183"/>
      <c r="D925" s="183"/>
    </row>
    <row r="926" spans="1:4" ht="15" x14ac:dyDescent="0.2">
      <c r="A926" s="182"/>
      <c r="B926" s="184"/>
      <c r="C926" s="183"/>
      <c r="D926" s="183"/>
    </row>
    <row r="927" spans="1:4" ht="15" x14ac:dyDescent="0.2">
      <c r="A927" s="182"/>
      <c r="B927" s="184"/>
      <c r="C927" s="183"/>
      <c r="D927" s="183"/>
    </row>
    <row r="928" spans="1:4" ht="15" x14ac:dyDescent="0.2">
      <c r="A928" s="182"/>
      <c r="B928" s="184"/>
      <c r="C928" s="183"/>
      <c r="D928" s="183"/>
    </row>
    <row r="929" spans="1:4" ht="15" x14ac:dyDescent="0.2">
      <c r="A929" s="182"/>
      <c r="B929" s="184"/>
      <c r="C929" s="183"/>
      <c r="D929" s="183"/>
    </row>
    <row r="930" spans="1:4" ht="15" x14ac:dyDescent="0.2">
      <c r="A930" s="182"/>
      <c r="B930" s="184"/>
      <c r="C930" s="183"/>
      <c r="D930" s="183"/>
    </row>
    <row r="931" spans="1:4" ht="15" x14ac:dyDescent="0.2">
      <c r="A931" s="182"/>
      <c r="B931" s="184"/>
      <c r="C931" s="183"/>
      <c r="D931" s="183"/>
    </row>
    <row r="932" spans="1:4" ht="15" x14ac:dyDescent="0.2">
      <c r="A932" s="182"/>
      <c r="B932" s="184"/>
      <c r="C932" s="183"/>
      <c r="D932" s="183"/>
    </row>
    <row r="933" spans="1:4" ht="15" x14ac:dyDescent="0.2">
      <c r="A933" s="182"/>
      <c r="B933" s="184"/>
      <c r="C933" s="183"/>
      <c r="D933" s="183"/>
    </row>
    <row r="934" spans="1:4" ht="15" x14ac:dyDescent="0.2">
      <c r="A934" s="182"/>
      <c r="B934" s="184"/>
      <c r="C934" s="183"/>
      <c r="D934" s="183"/>
    </row>
    <row r="935" spans="1:4" ht="15" x14ac:dyDescent="0.2">
      <c r="A935" s="182"/>
      <c r="B935" s="184"/>
      <c r="C935" s="183"/>
      <c r="D935" s="183"/>
    </row>
    <row r="936" spans="1:4" ht="15" x14ac:dyDescent="0.2">
      <c r="A936" s="182"/>
      <c r="B936" s="184"/>
      <c r="C936" s="183"/>
      <c r="D936" s="183"/>
    </row>
    <row r="937" spans="1:4" ht="15" x14ac:dyDescent="0.2">
      <c r="A937" s="182"/>
      <c r="B937" s="184"/>
      <c r="C937" s="183"/>
      <c r="D937" s="183"/>
    </row>
    <row r="938" spans="1:4" ht="15" x14ac:dyDescent="0.2">
      <c r="A938" s="182"/>
      <c r="B938" s="184"/>
      <c r="C938" s="183"/>
      <c r="D938" s="183"/>
    </row>
    <row r="939" spans="1:4" ht="15" x14ac:dyDescent="0.2">
      <c r="A939" s="182"/>
      <c r="B939" s="184"/>
      <c r="C939" s="183"/>
      <c r="D939" s="183"/>
    </row>
    <row r="940" spans="1:4" ht="15" x14ac:dyDescent="0.2">
      <c r="A940" s="182"/>
      <c r="B940" s="184"/>
      <c r="C940" s="183"/>
      <c r="D940" s="183"/>
    </row>
    <row r="941" spans="1:4" ht="15" x14ac:dyDescent="0.2">
      <c r="A941" s="182"/>
      <c r="B941" s="184"/>
      <c r="C941" s="183"/>
      <c r="D941" s="183"/>
    </row>
    <row r="942" spans="1:4" ht="15" x14ac:dyDescent="0.2">
      <c r="A942" s="182"/>
      <c r="B942" s="184"/>
      <c r="C942" s="183"/>
      <c r="D942" s="183"/>
    </row>
    <row r="943" spans="1:4" ht="15" x14ac:dyDescent="0.2">
      <c r="A943" s="182"/>
      <c r="B943" s="184"/>
      <c r="C943" s="183"/>
      <c r="D943" s="183"/>
    </row>
    <row r="944" spans="1:4" ht="15" x14ac:dyDescent="0.2">
      <c r="A944" s="182"/>
      <c r="B944" s="184"/>
      <c r="C944" s="183"/>
      <c r="D944" s="183"/>
    </row>
    <row r="945" spans="1:4" ht="15" x14ac:dyDescent="0.2">
      <c r="A945" s="182"/>
      <c r="B945" s="184"/>
      <c r="C945" s="183"/>
      <c r="D945" s="183"/>
    </row>
    <row r="946" spans="1:4" ht="15" x14ac:dyDescent="0.2">
      <c r="A946" s="182"/>
      <c r="B946" s="184"/>
      <c r="C946" s="183"/>
      <c r="D946" s="183"/>
    </row>
    <row r="947" spans="1:4" ht="15" x14ac:dyDescent="0.2">
      <c r="A947" s="182"/>
      <c r="B947" s="184"/>
      <c r="C947" s="183"/>
      <c r="D947" s="183"/>
    </row>
    <row r="948" spans="1:4" ht="15" x14ac:dyDescent="0.2">
      <c r="A948" s="182"/>
      <c r="B948" s="184"/>
      <c r="C948" s="183"/>
      <c r="D948" s="183"/>
    </row>
    <row r="949" spans="1:4" ht="15" x14ac:dyDescent="0.2">
      <c r="A949" s="182"/>
      <c r="B949" s="184"/>
      <c r="C949" s="183"/>
      <c r="D949" s="183"/>
    </row>
    <row r="950" spans="1:4" ht="15" x14ac:dyDescent="0.2">
      <c r="A950" s="182"/>
      <c r="B950" s="184"/>
      <c r="C950" s="183"/>
      <c r="D950" s="183"/>
    </row>
    <row r="951" spans="1:4" ht="15" x14ac:dyDescent="0.2">
      <c r="A951" s="182"/>
      <c r="B951" s="184"/>
      <c r="C951" s="183"/>
      <c r="D951" s="183"/>
    </row>
    <row r="952" spans="1:4" ht="15" x14ac:dyDescent="0.2">
      <c r="A952" s="182"/>
      <c r="B952" s="184"/>
      <c r="C952" s="183"/>
      <c r="D952" s="183"/>
    </row>
    <row r="953" spans="1:4" ht="15" x14ac:dyDescent="0.2">
      <c r="A953" s="182"/>
      <c r="B953" s="184"/>
      <c r="C953" s="183"/>
      <c r="D953" s="183"/>
    </row>
    <row r="954" spans="1:4" ht="15" x14ac:dyDescent="0.2">
      <c r="A954" s="182"/>
      <c r="B954" s="184"/>
      <c r="C954" s="183"/>
      <c r="D954" s="183"/>
    </row>
    <row r="955" spans="1:4" ht="15" x14ac:dyDescent="0.2">
      <c r="A955" s="182"/>
      <c r="B955" s="184"/>
      <c r="C955" s="183"/>
      <c r="D955" s="183"/>
    </row>
    <row r="956" spans="1:4" ht="15" x14ac:dyDescent="0.2">
      <c r="A956" s="182"/>
      <c r="B956" s="184"/>
      <c r="C956" s="183"/>
      <c r="D956" s="183"/>
    </row>
    <row r="957" spans="1:4" ht="15" x14ac:dyDescent="0.2">
      <c r="A957" s="182"/>
      <c r="B957" s="184"/>
      <c r="C957" s="183"/>
      <c r="D957" s="183"/>
    </row>
    <row r="958" spans="1:4" ht="15" x14ac:dyDescent="0.2">
      <c r="A958" s="182"/>
      <c r="B958" s="184"/>
      <c r="C958" s="183"/>
      <c r="D958" s="183"/>
    </row>
    <row r="959" spans="1:4" ht="15" x14ac:dyDescent="0.2">
      <c r="A959" s="182"/>
      <c r="B959" s="184"/>
      <c r="C959" s="183"/>
      <c r="D959" s="183"/>
    </row>
    <row r="960" spans="1:4" ht="15" x14ac:dyDescent="0.2">
      <c r="A960" s="182"/>
      <c r="B960" s="184"/>
      <c r="C960" s="183"/>
      <c r="D960" s="183"/>
    </row>
    <row r="961" spans="1:4" ht="15" x14ac:dyDescent="0.2">
      <c r="A961" s="182"/>
      <c r="B961" s="184"/>
      <c r="C961" s="183"/>
      <c r="D961" s="183"/>
    </row>
    <row r="962" spans="1:4" ht="15" x14ac:dyDescent="0.2">
      <c r="A962" s="182"/>
      <c r="B962" s="184"/>
      <c r="C962" s="183"/>
      <c r="D962" s="183"/>
    </row>
    <row r="963" spans="1:4" ht="15" x14ac:dyDescent="0.2">
      <c r="A963" s="182"/>
      <c r="B963" s="184"/>
      <c r="C963" s="183"/>
      <c r="D963" s="183"/>
    </row>
    <row r="964" spans="1:4" ht="15" x14ac:dyDescent="0.2">
      <c r="A964" s="182"/>
      <c r="B964" s="184"/>
      <c r="C964" s="183"/>
      <c r="D964" s="183"/>
    </row>
    <row r="965" spans="1:4" ht="15" x14ac:dyDescent="0.2">
      <c r="A965" s="182"/>
      <c r="B965" s="184"/>
      <c r="C965" s="183"/>
      <c r="D965" s="183"/>
    </row>
    <row r="966" spans="1:4" ht="15" x14ac:dyDescent="0.2">
      <c r="A966" s="182"/>
      <c r="B966" s="184"/>
      <c r="C966" s="183"/>
      <c r="D966" s="183"/>
    </row>
    <row r="967" spans="1:4" ht="15" x14ac:dyDescent="0.2">
      <c r="A967" s="182"/>
      <c r="B967" s="184"/>
      <c r="C967" s="183"/>
      <c r="D967" s="183"/>
    </row>
    <row r="968" spans="1:4" ht="15" x14ac:dyDescent="0.2">
      <c r="A968" s="182"/>
      <c r="B968" s="184"/>
      <c r="C968" s="183"/>
      <c r="D968" s="183"/>
    </row>
    <row r="969" spans="1:4" ht="15" x14ac:dyDescent="0.2">
      <c r="A969" s="182"/>
      <c r="B969" s="184"/>
      <c r="C969" s="183"/>
      <c r="D969" s="183"/>
    </row>
    <row r="970" spans="1:4" ht="15" x14ac:dyDescent="0.2">
      <c r="A970" s="182"/>
      <c r="B970" s="184"/>
      <c r="C970" s="183"/>
      <c r="D970" s="183"/>
    </row>
    <row r="971" spans="1:4" ht="15" x14ac:dyDescent="0.2">
      <c r="A971" s="182"/>
      <c r="B971" s="184"/>
      <c r="C971" s="183"/>
      <c r="D971" s="183"/>
    </row>
    <row r="972" spans="1:4" ht="15" x14ac:dyDescent="0.2">
      <c r="A972" s="182"/>
      <c r="B972" s="184"/>
      <c r="C972" s="183"/>
      <c r="D972" s="183"/>
    </row>
    <row r="973" spans="1:4" ht="15" x14ac:dyDescent="0.2">
      <c r="A973" s="182"/>
      <c r="B973" s="184"/>
      <c r="C973" s="183"/>
      <c r="D973" s="183"/>
    </row>
    <row r="974" spans="1:4" ht="15" x14ac:dyDescent="0.2">
      <c r="A974" s="182"/>
      <c r="B974" s="184"/>
      <c r="C974" s="183"/>
      <c r="D974" s="183"/>
    </row>
    <row r="975" spans="1:4" ht="15" x14ac:dyDescent="0.2">
      <c r="A975" s="182"/>
      <c r="B975" s="184"/>
      <c r="C975" s="183"/>
      <c r="D975" s="183"/>
    </row>
    <row r="976" spans="1:4" ht="15" x14ac:dyDescent="0.2">
      <c r="A976" s="182"/>
      <c r="B976" s="184"/>
      <c r="C976" s="183"/>
      <c r="D976" s="183"/>
    </row>
    <row r="977" spans="1:4" ht="15" x14ac:dyDescent="0.2">
      <c r="A977" s="182"/>
      <c r="B977" s="184"/>
      <c r="C977" s="183"/>
      <c r="D977" s="183"/>
    </row>
    <row r="978" spans="1:4" ht="15" x14ac:dyDescent="0.2">
      <c r="A978" s="182"/>
      <c r="B978" s="184"/>
      <c r="C978" s="183"/>
      <c r="D978" s="183"/>
    </row>
    <row r="979" spans="1:4" ht="15" x14ac:dyDescent="0.2">
      <c r="A979" s="182"/>
      <c r="B979" s="184"/>
      <c r="C979" s="183"/>
      <c r="D979" s="183"/>
    </row>
    <row r="980" spans="1:4" ht="15" x14ac:dyDescent="0.2">
      <c r="A980" s="182"/>
      <c r="B980" s="184"/>
      <c r="C980" s="183"/>
      <c r="D980" s="183"/>
    </row>
    <row r="981" spans="1:4" ht="15" x14ac:dyDescent="0.2">
      <c r="A981" s="182"/>
      <c r="B981" s="184"/>
      <c r="C981" s="183"/>
      <c r="D981" s="183"/>
    </row>
    <row r="982" spans="1:4" ht="15" x14ac:dyDescent="0.2">
      <c r="A982" s="182"/>
      <c r="B982" s="184"/>
      <c r="C982" s="183"/>
      <c r="D982" s="183"/>
    </row>
    <row r="983" spans="1:4" ht="15" x14ac:dyDescent="0.2">
      <c r="A983" s="182"/>
      <c r="B983" s="184"/>
      <c r="C983" s="183"/>
      <c r="D983" s="183"/>
    </row>
    <row r="984" spans="1:4" ht="15" x14ac:dyDescent="0.2">
      <c r="A984" s="182"/>
      <c r="B984" s="184"/>
      <c r="C984" s="183"/>
      <c r="D984" s="183"/>
    </row>
    <row r="985" spans="1:4" ht="15" x14ac:dyDescent="0.2">
      <c r="A985" s="182"/>
      <c r="B985" s="184"/>
      <c r="C985" s="183"/>
      <c r="D985" s="183"/>
    </row>
    <row r="986" spans="1:4" ht="15" x14ac:dyDescent="0.2">
      <c r="A986" s="182"/>
      <c r="B986" s="184"/>
      <c r="C986" s="183"/>
      <c r="D986" s="183"/>
    </row>
    <row r="987" spans="1:4" ht="15" x14ac:dyDescent="0.2">
      <c r="A987" s="182"/>
      <c r="B987" s="184"/>
      <c r="C987" s="183"/>
      <c r="D987" s="183"/>
    </row>
    <row r="988" spans="1:4" ht="15" x14ac:dyDescent="0.2">
      <c r="A988" s="182"/>
      <c r="B988" s="184"/>
      <c r="C988" s="183"/>
      <c r="D988" s="183"/>
    </row>
    <row r="989" spans="1:4" ht="15" x14ac:dyDescent="0.2">
      <c r="A989" s="182"/>
      <c r="B989" s="184"/>
      <c r="C989" s="183"/>
      <c r="D989" s="183"/>
    </row>
    <row r="990" spans="1:4" ht="15" x14ac:dyDescent="0.2">
      <c r="A990" s="182"/>
      <c r="B990" s="184"/>
      <c r="C990" s="183"/>
      <c r="D990" s="183"/>
    </row>
    <row r="991" spans="1:4" ht="15" x14ac:dyDescent="0.2">
      <c r="A991" s="182"/>
      <c r="B991" s="184"/>
      <c r="C991" s="183"/>
      <c r="D991" s="183"/>
    </row>
    <row r="992" spans="1:4" ht="15" x14ac:dyDescent="0.2">
      <c r="A992" s="182"/>
      <c r="B992" s="184"/>
      <c r="C992" s="183"/>
      <c r="D992" s="183"/>
    </row>
    <row r="993" spans="1:4" ht="15" x14ac:dyDescent="0.2">
      <c r="A993" s="182"/>
      <c r="B993" s="184"/>
      <c r="C993" s="183"/>
      <c r="D993" s="183"/>
    </row>
    <row r="994" spans="1:4" ht="15" x14ac:dyDescent="0.2">
      <c r="A994" s="182"/>
      <c r="B994" s="184"/>
      <c r="C994" s="183"/>
      <c r="D994" s="183"/>
    </row>
    <row r="995" spans="1:4" ht="15" x14ac:dyDescent="0.2">
      <c r="A995" s="182"/>
      <c r="B995" s="184"/>
      <c r="C995" s="183"/>
      <c r="D995" s="183"/>
    </row>
    <row r="996" spans="1:4" ht="15" x14ac:dyDescent="0.2">
      <c r="A996" s="182"/>
      <c r="B996" s="184"/>
      <c r="C996" s="183"/>
      <c r="D996" s="183"/>
    </row>
    <row r="997" spans="1:4" ht="15" x14ac:dyDescent="0.2">
      <c r="A997" s="182"/>
      <c r="B997" s="184"/>
      <c r="C997" s="183"/>
      <c r="D997" s="183"/>
    </row>
    <row r="998" spans="1:4" ht="15" x14ac:dyDescent="0.2">
      <c r="A998" s="182"/>
      <c r="B998" s="184"/>
      <c r="C998" s="183"/>
      <c r="D998" s="183"/>
    </row>
    <row r="999" spans="1:4" ht="15" x14ac:dyDescent="0.2">
      <c r="A999" s="182"/>
      <c r="B999" s="184"/>
      <c r="C999" s="183"/>
      <c r="D999" s="183"/>
    </row>
    <row r="1000" spans="1:4" ht="15" x14ac:dyDescent="0.2">
      <c r="A1000" s="182"/>
      <c r="B1000" s="184"/>
      <c r="C1000" s="183"/>
      <c r="D1000" s="183"/>
    </row>
    <row r="1001" spans="1:4" ht="15" x14ac:dyDescent="0.2">
      <c r="A1001" s="182"/>
      <c r="B1001" s="184"/>
      <c r="C1001" s="183"/>
      <c r="D1001" s="183"/>
    </row>
    <row r="1002" spans="1:4" ht="15" x14ac:dyDescent="0.2">
      <c r="A1002" s="182"/>
      <c r="B1002" s="184"/>
      <c r="C1002" s="183"/>
      <c r="D1002" s="183"/>
    </row>
    <row r="1003" spans="1:4" ht="15" x14ac:dyDescent="0.2">
      <c r="A1003" s="182"/>
      <c r="B1003" s="184"/>
      <c r="C1003" s="183"/>
      <c r="D1003" s="183"/>
    </row>
    <row r="1004" spans="1:4" ht="15" x14ac:dyDescent="0.2">
      <c r="A1004" s="182"/>
      <c r="B1004" s="184"/>
      <c r="C1004" s="183"/>
      <c r="D1004" s="183"/>
    </row>
    <row r="1005" spans="1:4" ht="15" x14ac:dyDescent="0.2">
      <c r="A1005" s="182"/>
      <c r="B1005" s="184"/>
      <c r="C1005" s="183"/>
      <c r="D1005" s="183"/>
    </row>
    <row r="1006" spans="1:4" ht="15" x14ac:dyDescent="0.2">
      <c r="A1006" s="182"/>
      <c r="B1006" s="184"/>
      <c r="C1006" s="183"/>
      <c r="D1006" s="183"/>
    </row>
    <row r="1007" spans="1:4" ht="15" x14ac:dyDescent="0.2">
      <c r="A1007" s="182"/>
      <c r="B1007" s="184"/>
      <c r="C1007" s="183"/>
      <c r="D1007" s="183"/>
    </row>
    <row r="1008" spans="1:4" ht="15" x14ac:dyDescent="0.2">
      <c r="A1008" s="182"/>
      <c r="B1008" s="184"/>
      <c r="C1008" s="183"/>
      <c r="D1008" s="183"/>
    </row>
    <row r="1009" spans="1:4" ht="15" x14ac:dyDescent="0.2">
      <c r="A1009" s="182"/>
      <c r="B1009" s="184"/>
      <c r="C1009" s="183"/>
      <c r="D1009" s="183"/>
    </row>
    <row r="1010" spans="1:4" ht="15" x14ac:dyDescent="0.2">
      <c r="A1010" s="182"/>
      <c r="B1010" s="184"/>
      <c r="C1010" s="183"/>
      <c r="D1010" s="183"/>
    </row>
    <row r="1011" spans="1:4" ht="15" x14ac:dyDescent="0.2">
      <c r="A1011" s="182"/>
      <c r="B1011" s="184"/>
      <c r="C1011" s="183"/>
      <c r="D1011" s="183"/>
    </row>
    <row r="1012" spans="1:4" ht="15" x14ac:dyDescent="0.2">
      <c r="A1012" s="182"/>
      <c r="B1012" s="184"/>
      <c r="C1012" s="183"/>
      <c r="D1012" s="183"/>
    </row>
    <row r="1013" spans="1:4" ht="15" x14ac:dyDescent="0.2">
      <c r="A1013" s="182"/>
      <c r="B1013" s="184"/>
      <c r="C1013" s="183"/>
      <c r="D1013" s="183"/>
    </row>
    <row r="1014" spans="1:4" ht="15" x14ac:dyDescent="0.2">
      <c r="A1014" s="182"/>
      <c r="B1014" s="184"/>
      <c r="C1014" s="183"/>
      <c r="D1014" s="183"/>
    </row>
    <row r="1015" spans="1:4" ht="15" x14ac:dyDescent="0.2">
      <c r="A1015" s="182"/>
      <c r="B1015" s="184"/>
      <c r="C1015" s="183"/>
      <c r="D1015" s="183"/>
    </row>
    <row r="1016" spans="1:4" ht="15" x14ac:dyDescent="0.2">
      <c r="A1016" s="182"/>
      <c r="B1016" s="184"/>
      <c r="C1016" s="183"/>
      <c r="D1016" s="183"/>
    </row>
    <row r="1017" spans="1:4" ht="15" x14ac:dyDescent="0.2">
      <c r="A1017" s="182"/>
      <c r="B1017" s="184"/>
      <c r="C1017" s="183"/>
      <c r="D1017" s="183"/>
    </row>
    <row r="1018" spans="1:4" ht="15" x14ac:dyDescent="0.2">
      <c r="A1018" s="182"/>
      <c r="B1018" s="184"/>
      <c r="C1018" s="183"/>
      <c r="D1018" s="183"/>
    </row>
    <row r="1019" spans="1:4" ht="15" x14ac:dyDescent="0.2">
      <c r="A1019" s="182"/>
      <c r="B1019" s="184"/>
      <c r="C1019" s="183"/>
      <c r="D1019" s="183"/>
    </row>
    <row r="1020" spans="1:4" ht="15" x14ac:dyDescent="0.2">
      <c r="A1020" s="182"/>
      <c r="B1020" s="184"/>
      <c r="C1020" s="183"/>
      <c r="D1020" s="183"/>
    </row>
    <row r="1021" spans="1:4" ht="15" x14ac:dyDescent="0.2">
      <c r="A1021" s="182"/>
      <c r="B1021" s="184"/>
      <c r="C1021" s="183"/>
      <c r="D1021" s="183"/>
    </row>
    <row r="1022" spans="1:4" ht="15" x14ac:dyDescent="0.2">
      <c r="A1022" s="182"/>
      <c r="B1022" s="184"/>
      <c r="C1022" s="183"/>
      <c r="D1022" s="183"/>
    </row>
    <row r="1023" spans="1:4" ht="15" x14ac:dyDescent="0.2">
      <c r="A1023" s="182"/>
      <c r="B1023" s="184"/>
      <c r="C1023" s="183"/>
      <c r="D1023" s="183"/>
    </row>
    <row r="1024" spans="1:4" ht="15" x14ac:dyDescent="0.2">
      <c r="A1024" s="182"/>
      <c r="B1024" s="184"/>
      <c r="C1024" s="183"/>
      <c r="D1024" s="183"/>
    </row>
    <row r="1025" spans="1:4" ht="15" x14ac:dyDescent="0.2">
      <c r="A1025" s="182"/>
      <c r="B1025" s="184"/>
      <c r="C1025" s="183"/>
      <c r="D1025" s="183"/>
    </row>
    <row r="1026" spans="1:4" ht="15" x14ac:dyDescent="0.2">
      <c r="A1026" s="182"/>
      <c r="B1026" s="184"/>
      <c r="C1026" s="183"/>
      <c r="D1026" s="183"/>
    </row>
    <row r="1027" spans="1:4" ht="15" x14ac:dyDescent="0.2">
      <c r="A1027" s="182"/>
      <c r="B1027" s="184"/>
      <c r="C1027" s="183"/>
      <c r="D1027" s="183"/>
    </row>
    <row r="1028" spans="1:4" ht="15" x14ac:dyDescent="0.2">
      <c r="A1028" s="182"/>
      <c r="B1028" s="184"/>
      <c r="C1028" s="183"/>
      <c r="D1028" s="183"/>
    </row>
    <row r="1029" spans="1:4" ht="15" x14ac:dyDescent="0.2">
      <c r="A1029" s="182"/>
      <c r="B1029" s="184"/>
      <c r="C1029" s="183"/>
      <c r="D1029" s="183"/>
    </row>
    <row r="1030" spans="1:4" ht="15" x14ac:dyDescent="0.2">
      <c r="A1030" s="182"/>
      <c r="B1030" s="184"/>
      <c r="C1030" s="183"/>
      <c r="D1030" s="183"/>
    </row>
    <row r="1031" spans="1:4" ht="15" x14ac:dyDescent="0.2">
      <c r="A1031" s="182"/>
      <c r="B1031" s="184"/>
      <c r="C1031" s="183"/>
      <c r="D1031" s="183"/>
    </row>
    <row r="1032" spans="1:4" ht="15" x14ac:dyDescent="0.2">
      <c r="A1032" s="182"/>
      <c r="B1032" s="184"/>
      <c r="C1032" s="183"/>
      <c r="D1032" s="183"/>
    </row>
    <row r="1033" spans="1:4" ht="15" x14ac:dyDescent="0.2">
      <c r="A1033" s="182"/>
      <c r="B1033" s="184"/>
      <c r="C1033" s="183"/>
      <c r="D1033" s="183"/>
    </row>
    <row r="1034" spans="1:4" ht="15" x14ac:dyDescent="0.2">
      <c r="A1034" s="182"/>
      <c r="B1034" s="184"/>
      <c r="C1034" s="183"/>
      <c r="D1034" s="183"/>
    </row>
    <row r="1035" spans="1:4" ht="15" x14ac:dyDescent="0.2">
      <c r="A1035" s="182"/>
      <c r="B1035" s="184"/>
      <c r="C1035" s="183"/>
      <c r="D1035" s="183"/>
    </row>
    <row r="1036" spans="1:4" ht="15" x14ac:dyDescent="0.2">
      <c r="A1036" s="182"/>
      <c r="B1036" s="184"/>
      <c r="C1036" s="183"/>
      <c r="D1036" s="183"/>
    </row>
    <row r="1037" spans="1:4" ht="15" x14ac:dyDescent="0.2">
      <c r="A1037" s="182"/>
      <c r="B1037" s="184"/>
      <c r="C1037" s="183"/>
      <c r="D1037" s="183"/>
    </row>
    <row r="1038" spans="1:4" ht="15" x14ac:dyDescent="0.2">
      <c r="A1038" s="182"/>
      <c r="B1038" s="184"/>
      <c r="C1038" s="183"/>
      <c r="D1038" s="183"/>
    </row>
    <row r="1039" spans="1:4" ht="15" x14ac:dyDescent="0.2">
      <c r="A1039" s="182"/>
      <c r="B1039" s="184"/>
      <c r="C1039" s="183"/>
      <c r="D1039" s="183"/>
    </row>
    <row r="1040" spans="1:4" ht="15" x14ac:dyDescent="0.2">
      <c r="A1040" s="182"/>
      <c r="B1040" s="184"/>
      <c r="C1040" s="183"/>
      <c r="D1040" s="183"/>
    </row>
    <row r="1041" spans="1:4" ht="15" x14ac:dyDescent="0.2">
      <c r="A1041" s="182"/>
      <c r="B1041" s="184"/>
      <c r="C1041" s="183"/>
      <c r="D1041" s="183"/>
    </row>
    <row r="1042" spans="1:4" ht="15" x14ac:dyDescent="0.2">
      <c r="A1042" s="182"/>
      <c r="B1042" s="184"/>
      <c r="C1042" s="183"/>
      <c r="D1042" s="183"/>
    </row>
    <row r="1043" spans="1:4" ht="15" x14ac:dyDescent="0.2">
      <c r="A1043" s="182"/>
      <c r="B1043" s="184"/>
      <c r="C1043" s="183"/>
      <c r="D1043" s="183"/>
    </row>
    <row r="1044" spans="1:4" ht="15" x14ac:dyDescent="0.2">
      <c r="A1044" s="182"/>
      <c r="B1044" s="184"/>
      <c r="C1044" s="183"/>
      <c r="D1044" s="183"/>
    </row>
    <row r="1045" spans="1:4" ht="15" x14ac:dyDescent="0.2">
      <c r="A1045" s="182"/>
      <c r="B1045" s="184"/>
      <c r="C1045" s="183"/>
      <c r="D1045" s="183"/>
    </row>
    <row r="1046" spans="1:4" ht="15" x14ac:dyDescent="0.2">
      <c r="A1046" s="182"/>
      <c r="B1046" s="184"/>
      <c r="C1046" s="183"/>
      <c r="D1046" s="183"/>
    </row>
    <row r="1047" spans="1:4" ht="15" x14ac:dyDescent="0.2">
      <c r="A1047" s="182"/>
      <c r="B1047" s="184"/>
      <c r="C1047" s="183"/>
      <c r="D1047" s="183"/>
    </row>
    <row r="1048" spans="1:4" ht="15" x14ac:dyDescent="0.2">
      <c r="A1048" s="182"/>
      <c r="B1048" s="184"/>
      <c r="C1048" s="183"/>
      <c r="D1048" s="183"/>
    </row>
    <row r="1049" spans="1:4" ht="15" x14ac:dyDescent="0.2">
      <c r="A1049" s="182"/>
      <c r="B1049" s="184"/>
      <c r="C1049" s="183"/>
      <c r="D1049" s="183"/>
    </row>
    <row r="1050" spans="1:4" ht="15" x14ac:dyDescent="0.2">
      <c r="A1050" s="182"/>
      <c r="B1050" s="184"/>
      <c r="C1050" s="183"/>
      <c r="D1050" s="183"/>
    </row>
    <row r="1051" spans="1:4" ht="15" x14ac:dyDescent="0.2">
      <c r="A1051" s="182"/>
      <c r="B1051" s="184"/>
      <c r="C1051" s="183"/>
      <c r="D1051" s="183"/>
    </row>
    <row r="1052" spans="1:4" ht="15" x14ac:dyDescent="0.2">
      <c r="A1052" s="182"/>
      <c r="B1052" s="184"/>
      <c r="C1052" s="183"/>
      <c r="D1052" s="183"/>
    </row>
    <row r="1053" spans="1:4" ht="15" x14ac:dyDescent="0.2">
      <c r="A1053" s="182"/>
      <c r="B1053" s="184"/>
      <c r="C1053" s="183"/>
      <c r="D1053" s="183"/>
    </row>
    <row r="1054" spans="1:4" ht="15" x14ac:dyDescent="0.2">
      <c r="A1054" s="182"/>
      <c r="B1054" s="184"/>
      <c r="C1054" s="183"/>
      <c r="D1054" s="183"/>
    </row>
    <row r="1055" spans="1:4" ht="15" x14ac:dyDescent="0.2">
      <c r="A1055" s="182"/>
      <c r="B1055" s="184"/>
      <c r="C1055" s="183"/>
      <c r="D1055" s="183"/>
    </row>
    <row r="1056" spans="1:4" ht="15" x14ac:dyDescent="0.2">
      <c r="A1056" s="182"/>
      <c r="B1056" s="184"/>
      <c r="C1056" s="183"/>
      <c r="D1056" s="183"/>
    </row>
    <row r="1057" spans="1:4" ht="15" x14ac:dyDescent="0.2">
      <c r="A1057" s="182"/>
      <c r="B1057" s="184"/>
      <c r="C1057" s="183"/>
      <c r="D1057" s="183"/>
    </row>
    <row r="1058" spans="1:4" ht="15" x14ac:dyDescent="0.2">
      <c r="A1058" s="182"/>
      <c r="B1058" s="184"/>
      <c r="C1058" s="183"/>
      <c r="D1058" s="183"/>
    </row>
    <row r="1059" spans="1:4" ht="15" x14ac:dyDescent="0.2">
      <c r="A1059" s="182"/>
      <c r="B1059" s="184"/>
      <c r="C1059" s="183"/>
      <c r="D1059" s="183"/>
    </row>
    <row r="1060" spans="1:4" ht="15" x14ac:dyDescent="0.2">
      <c r="A1060" s="182"/>
      <c r="B1060" s="184"/>
      <c r="C1060" s="183"/>
      <c r="D1060" s="183"/>
    </row>
    <row r="1061" spans="1:4" ht="15" x14ac:dyDescent="0.2">
      <c r="A1061" s="182"/>
      <c r="B1061" s="184"/>
      <c r="C1061" s="183"/>
      <c r="D1061" s="183"/>
    </row>
    <row r="1062" spans="1:4" ht="15" x14ac:dyDescent="0.2">
      <c r="A1062" s="182"/>
      <c r="B1062" s="184"/>
      <c r="C1062" s="183"/>
      <c r="D1062" s="183"/>
    </row>
    <row r="1063" spans="1:4" ht="15" x14ac:dyDescent="0.2">
      <c r="A1063" s="182"/>
      <c r="B1063" s="184"/>
      <c r="C1063" s="183"/>
      <c r="D1063" s="183"/>
    </row>
    <row r="1064" spans="1:4" ht="15" x14ac:dyDescent="0.2">
      <c r="A1064" s="182"/>
      <c r="B1064" s="184"/>
      <c r="C1064" s="183"/>
      <c r="D1064" s="183"/>
    </row>
    <row r="1065" spans="1:4" ht="15" x14ac:dyDescent="0.2">
      <c r="A1065" s="182"/>
      <c r="B1065" s="184"/>
      <c r="C1065" s="183"/>
      <c r="D1065" s="183"/>
    </row>
    <row r="1066" spans="1:4" ht="15" x14ac:dyDescent="0.2">
      <c r="A1066" s="182"/>
      <c r="B1066" s="184"/>
      <c r="C1066" s="183"/>
      <c r="D1066" s="183"/>
    </row>
    <row r="1067" spans="1:4" ht="15" x14ac:dyDescent="0.2">
      <c r="A1067" s="182"/>
      <c r="B1067" s="184"/>
      <c r="C1067" s="183"/>
      <c r="D1067" s="183"/>
    </row>
    <row r="1068" spans="1:4" ht="15" x14ac:dyDescent="0.2">
      <c r="A1068" s="182"/>
      <c r="B1068" s="184"/>
      <c r="C1068" s="183"/>
      <c r="D1068" s="183"/>
    </row>
    <row r="1069" spans="1:4" ht="15" x14ac:dyDescent="0.2">
      <c r="A1069" s="182"/>
      <c r="B1069" s="184"/>
      <c r="C1069" s="183"/>
      <c r="D1069" s="183"/>
    </row>
    <row r="1070" spans="1:4" ht="15" x14ac:dyDescent="0.2">
      <c r="A1070" s="182"/>
      <c r="B1070" s="184"/>
      <c r="C1070" s="183"/>
      <c r="D1070" s="183"/>
    </row>
    <row r="1071" spans="1:4" ht="15" x14ac:dyDescent="0.2">
      <c r="A1071" s="182"/>
      <c r="B1071" s="184"/>
      <c r="C1071" s="183"/>
      <c r="D1071" s="183"/>
    </row>
    <row r="1072" spans="1:4" ht="15" x14ac:dyDescent="0.2">
      <c r="A1072" s="182"/>
      <c r="B1072" s="184"/>
      <c r="C1072" s="183"/>
      <c r="D1072" s="183"/>
    </row>
    <row r="1073" spans="1:4" ht="15" x14ac:dyDescent="0.2">
      <c r="A1073" s="182"/>
      <c r="B1073" s="184"/>
      <c r="C1073" s="183"/>
      <c r="D1073" s="183"/>
    </row>
    <row r="1074" spans="1:4" ht="15" x14ac:dyDescent="0.2">
      <c r="A1074" s="182"/>
      <c r="B1074" s="184"/>
      <c r="C1074" s="183"/>
      <c r="D1074" s="183"/>
    </row>
    <row r="1075" spans="1:4" ht="15" x14ac:dyDescent="0.2">
      <c r="A1075" s="182"/>
      <c r="B1075" s="184"/>
      <c r="C1075" s="183"/>
      <c r="D1075" s="183"/>
    </row>
    <row r="1076" spans="1:4" ht="15" x14ac:dyDescent="0.2">
      <c r="A1076" s="182"/>
      <c r="B1076" s="184"/>
      <c r="C1076" s="183"/>
      <c r="D1076" s="183"/>
    </row>
    <row r="1077" spans="1:4" ht="15" x14ac:dyDescent="0.2">
      <c r="A1077" s="182"/>
      <c r="B1077" s="184"/>
      <c r="C1077" s="183"/>
      <c r="D1077" s="183"/>
    </row>
    <row r="1078" spans="1:4" ht="15" x14ac:dyDescent="0.2">
      <c r="A1078" s="182"/>
      <c r="B1078" s="184"/>
      <c r="C1078" s="183"/>
      <c r="D1078" s="183"/>
    </row>
    <row r="1079" spans="1:4" ht="15" x14ac:dyDescent="0.2">
      <c r="A1079" s="182"/>
      <c r="B1079" s="184"/>
      <c r="C1079" s="183"/>
      <c r="D1079" s="183"/>
    </row>
    <row r="1080" spans="1:4" ht="15" x14ac:dyDescent="0.2">
      <c r="A1080" s="182"/>
      <c r="B1080" s="184"/>
      <c r="C1080" s="183"/>
      <c r="D1080" s="183"/>
    </row>
    <row r="1081" spans="1:4" ht="15" x14ac:dyDescent="0.2">
      <c r="A1081" s="182"/>
      <c r="B1081" s="184"/>
      <c r="C1081" s="183"/>
      <c r="D1081" s="183"/>
    </row>
    <row r="1082" spans="1:4" ht="15" x14ac:dyDescent="0.2">
      <c r="A1082" s="182"/>
      <c r="B1082" s="184"/>
      <c r="C1082" s="183"/>
      <c r="D1082" s="183"/>
    </row>
    <row r="1083" spans="1:4" ht="15" x14ac:dyDescent="0.2">
      <c r="A1083" s="182"/>
      <c r="B1083" s="184"/>
      <c r="C1083" s="183"/>
      <c r="D1083" s="183"/>
    </row>
    <row r="1084" spans="1:4" ht="15" x14ac:dyDescent="0.2">
      <c r="A1084" s="182"/>
      <c r="B1084" s="184"/>
      <c r="C1084" s="183"/>
      <c r="D1084" s="183"/>
    </row>
    <row r="1085" spans="1:4" ht="15" x14ac:dyDescent="0.2">
      <c r="A1085" s="182"/>
      <c r="B1085" s="184"/>
      <c r="C1085" s="183"/>
      <c r="D1085" s="183"/>
    </row>
    <row r="1086" spans="1:4" ht="15" x14ac:dyDescent="0.2">
      <c r="A1086" s="182"/>
      <c r="B1086" s="184"/>
      <c r="C1086" s="183"/>
      <c r="D1086" s="183"/>
    </row>
    <row r="1087" spans="1:4" ht="15" x14ac:dyDescent="0.2">
      <c r="A1087" s="182"/>
      <c r="B1087" s="184"/>
      <c r="C1087" s="183"/>
      <c r="D1087" s="183"/>
    </row>
    <row r="1088" spans="1:4" ht="15" x14ac:dyDescent="0.2">
      <c r="A1088" s="182"/>
      <c r="B1088" s="184"/>
      <c r="C1088" s="183"/>
      <c r="D1088" s="183"/>
    </row>
    <row r="1089" spans="1:4" ht="15" x14ac:dyDescent="0.2">
      <c r="A1089" s="182"/>
      <c r="B1089" s="184"/>
      <c r="C1089" s="183"/>
      <c r="D1089" s="183"/>
    </row>
    <row r="1090" spans="1:4" ht="15" x14ac:dyDescent="0.2">
      <c r="A1090" s="182"/>
      <c r="B1090" s="184"/>
      <c r="C1090" s="183"/>
      <c r="D1090" s="183"/>
    </row>
    <row r="1091" spans="1:4" ht="15" x14ac:dyDescent="0.2">
      <c r="A1091" s="182"/>
      <c r="B1091" s="184"/>
      <c r="C1091" s="183"/>
      <c r="D1091" s="183"/>
    </row>
    <row r="1092" spans="1:4" ht="15" x14ac:dyDescent="0.2">
      <c r="A1092" s="182"/>
      <c r="B1092" s="184"/>
      <c r="C1092" s="183"/>
      <c r="D1092" s="183"/>
    </row>
    <row r="1093" spans="1:4" ht="15" x14ac:dyDescent="0.2">
      <c r="A1093" s="182"/>
      <c r="B1093" s="184"/>
      <c r="C1093" s="183"/>
      <c r="D1093" s="183"/>
    </row>
    <row r="1094" spans="1:4" ht="15" x14ac:dyDescent="0.2">
      <c r="A1094" s="182"/>
      <c r="B1094" s="184"/>
      <c r="C1094" s="183"/>
      <c r="D1094" s="183"/>
    </row>
    <row r="1095" spans="1:4" ht="15" x14ac:dyDescent="0.2">
      <c r="A1095" s="182"/>
      <c r="B1095" s="184"/>
      <c r="C1095" s="183"/>
      <c r="D1095" s="183"/>
    </row>
    <row r="1096" spans="1:4" ht="15" x14ac:dyDescent="0.2">
      <c r="A1096" s="182"/>
      <c r="B1096" s="184"/>
      <c r="C1096" s="183"/>
      <c r="D1096" s="183"/>
    </row>
    <row r="1097" spans="1:4" ht="15" x14ac:dyDescent="0.2">
      <c r="A1097" s="182"/>
      <c r="B1097" s="184"/>
      <c r="C1097" s="183"/>
      <c r="D1097" s="183"/>
    </row>
    <row r="1098" spans="1:4" ht="15" x14ac:dyDescent="0.2">
      <c r="A1098" s="182"/>
      <c r="B1098" s="184"/>
      <c r="C1098" s="183"/>
      <c r="D1098" s="183"/>
    </row>
    <row r="1099" spans="1:4" ht="15" x14ac:dyDescent="0.2">
      <c r="A1099" s="182"/>
      <c r="B1099" s="184"/>
      <c r="C1099" s="183"/>
      <c r="D1099" s="183"/>
    </row>
    <row r="1100" spans="1:4" ht="15" x14ac:dyDescent="0.2">
      <c r="A1100" s="182"/>
      <c r="B1100" s="184"/>
      <c r="C1100" s="183"/>
      <c r="D1100" s="183"/>
    </row>
    <row r="1101" spans="1:4" ht="15" x14ac:dyDescent="0.2">
      <c r="A1101" s="182"/>
      <c r="B1101" s="184"/>
      <c r="C1101" s="183"/>
      <c r="D1101" s="183"/>
    </row>
    <row r="1102" spans="1:4" ht="15" x14ac:dyDescent="0.2">
      <c r="A1102" s="182"/>
      <c r="B1102" s="184"/>
      <c r="C1102" s="183"/>
      <c r="D1102" s="183"/>
    </row>
    <row r="1103" spans="1:4" ht="15" x14ac:dyDescent="0.2">
      <c r="A1103" s="182"/>
      <c r="B1103" s="184"/>
      <c r="C1103" s="183"/>
      <c r="D1103" s="183"/>
    </row>
    <row r="1104" spans="1:4" ht="15" x14ac:dyDescent="0.2">
      <c r="A1104" s="182"/>
      <c r="B1104" s="184"/>
      <c r="C1104" s="183"/>
      <c r="D1104" s="183"/>
    </row>
    <row r="1105" spans="1:4" ht="15" x14ac:dyDescent="0.2">
      <c r="A1105" s="182"/>
      <c r="B1105" s="184"/>
      <c r="C1105" s="183"/>
      <c r="D1105" s="183"/>
    </row>
    <row r="1106" spans="1:4" ht="15" x14ac:dyDescent="0.2">
      <c r="A1106" s="182"/>
      <c r="B1106" s="184"/>
      <c r="C1106" s="183"/>
      <c r="D1106" s="183"/>
    </row>
    <row r="1107" spans="1:4" ht="15" x14ac:dyDescent="0.2">
      <c r="A1107" s="182"/>
      <c r="B1107" s="184"/>
      <c r="C1107" s="183"/>
      <c r="D1107" s="183"/>
    </row>
    <row r="1108" spans="1:4" ht="15" x14ac:dyDescent="0.2">
      <c r="A1108" s="182"/>
      <c r="B1108" s="184"/>
      <c r="C1108" s="183"/>
      <c r="D1108" s="183"/>
    </row>
    <row r="1109" spans="1:4" ht="15" x14ac:dyDescent="0.2">
      <c r="A1109" s="182"/>
      <c r="B1109" s="184"/>
      <c r="C1109" s="183"/>
      <c r="D1109" s="183"/>
    </row>
    <row r="1110" spans="1:4" ht="15" x14ac:dyDescent="0.2">
      <c r="A1110" s="182"/>
      <c r="B1110" s="184"/>
      <c r="C1110" s="183"/>
      <c r="D1110" s="183"/>
    </row>
    <row r="1111" spans="1:4" ht="15" x14ac:dyDescent="0.2">
      <c r="A1111" s="182"/>
      <c r="B1111" s="184"/>
      <c r="C1111" s="183"/>
      <c r="D1111" s="183"/>
    </row>
    <row r="1112" spans="1:4" ht="15" x14ac:dyDescent="0.2">
      <c r="A1112" s="182"/>
      <c r="B1112" s="184"/>
      <c r="C1112" s="183"/>
      <c r="D1112" s="183"/>
    </row>
    <row r="1113" spans="1:4" ht="15" x14ac:dyDescent="0.2">
      <c r="A1113" s="182"/>
      <c r="B1113" s="184"/>
      <c r="C1113" s="183"/>
      <c r="D1113" s="183"/>
    </row>
    <row r="1114" spans="1:4" ht="15" x14ac:dyDescent="0.2">
      <c r="A1114" s="182"/>
      <c r="B1114" s="184"/>
      <c r="C1114" s="183"/>
      <c r="D1114" s="183"/>
    </row>
    <row r="1115" spans="1:4" ht="15" x14ac:dyDescent="0.2">
      <c r="A1115" s="182"/>
      <c r="B1115" s="184"/>
      <c r="C1115" s="183"/>
      <c r="D1115" s="183"/>
    </row>
    <row r="1116" spans="1:4" ht="15" x14ac:dyDescent="0.2">
      <c r="A1116" s="182"/>
      <c r="B1116" s="184"/>
      <c r="C1116" s="183"/>
      <c r="D1116" s="183"/>
    </row>
    <row r="1117" spans="1:4" ht="15" x14ac:dyDescent="0.2">
      <c r="A1117" s="182"/>
      <c r="B1117" s="184"/>
      <c r="C1117" s="183"/>
      <c r="D1117" s="183"/>
    </row>
    <row r="1118" spans="1:4" ht="15" x14ac:dyDescent="0.2">
      <c r="A1118" s="182"/>
      <c r="B1118" s="184"/>
      <c r="C1118" s="183"/>
      <c r="D1118" s="183"/>
    </row>
    <row r="1119" spans="1:4" ht="15" x14ac:dyDescent="0.2">
      <c r="A1119" s="182"/>
      <c r="B1119" s="184"/>
      <c r="C1119" s="183"/>
      <c r="D1119" s="183"/>
    </row>
    <row r="1120" spans="1:4" ht="15" x14ac:dyDescent="0.2">
      <c r="A1120" s="182"/>
      <c r="B1120" s="184"/>
      <c r="C1120" s="183"/>
      <c r="D1120" s="183"/>
    </row>
    <row r="1121" spans="1:4" ht="15" x14ac:dyDescent="0.2">
      <c r="A1121" s="182"/>
      <c r="B1121" s="184"/>
      <c r="C1121" s="183"/>
      <c r="D1121" s="183"/>
    </row>
    <row r="1122" spans="1:4" ht="15" x14ac:dyDescent="0.2">
      <c r="A1122" s="182"/>
      <c r="B1122" s="184"/>
      <c r="C1122" s="183"/>
      <c r="D1122" s="183"/>
    </row>
    <row r="1123" spans="1:4" ht="15" x14ac:dyDescent="0.2">
      <c r="A1123" s="182"/>
      <c r="B1123" s="184"/>
      <c r="C1123" s="183"/>
      <c r="D1123" s="183"/>
    </row>
    <row r="1124" spans="1:4" ht="15" x14ac:dyDescent="0.2">
      <c r="A1124" s="182"/>
      <c r="B1124" s="184"/>
      <c r="C1124" s="183"/>
      <c r="D1124" s="183"/>
    </row>
    <row r="1125" spans="1:4" ht="15" x14ac:dyDescent="0.2">
      <c r="A1125" s="182"/>
      <c r="B1125" s="184"/>
      <c r="C1125" s="183"/>
      <c r="D1125" s="183"/>
    </row>
    <row r="1126" spans="1:4" ht="15" x14ac:dyDescent="0.2">
      <c r="A1126" s="182"/>
      <c r="B1126" s="184"/>
      <c r="C1126" s="183"/>
      <c r="D1126" s="183"/>
    </row>
    <row r="1127" spans="1:4" ht="15" x14ac:dyDescent="0.2">
      <c r="A1127" s="182"/>
      <c r="B1127" s="184"/>
      <c r="C1127" s="183"/>
      <c r="D1127" s="183"/>
    </row>
    <row r="1128" spans="1:4" ht="15" x14ac:dyDescent="0.2">
      <c r="A1128" s="182"/>
      <c r="B1128" s="184"/>
      <c r="C1128" s="183"/>
      <c r="D1128" s="183"/>
    </row>
    <row r="1129" spans="1:4" ht="15" x14ac:dyDescent="0.2">
      <c r="A1129" s="182"/>
      <c r="B1129" s="184"/>
      <c r="C1129" s="183"/>
      <c r="D1129" s="183"/>
    </row>
    <row r="1130" spans="1:4" ht="15" x14ac:dyDescent="0.2">
      <c r="A1130" s="182"/>
      <c r="B1130" s="184"/>
      <c r="C1130" s="183"/>
      <c r="D1130" s="183"/>
    </row>
    <row r="1131" spans="1:4" ht="15" x14ac:dyDescent="0.2">
      <c r="A1131" s="182"/>
      <c r="B1131" s="184"/>
      <c r="C1131" s="183"/>
      <c r="D1131" s="183"/>
    </row>
    <row r="1132" spans="1:4" ht="15" x14ac:dyDescent="0.2">
      <c r="A1132" s="182"/>
      <c r="B1132" s="184"/>
      <c r="C1132" s="183"/>
      <c r="D1132" s="183"/>
    </row>
    <row r="1133" spans="1:4" ht="15" x14ac:dyDescent="0.2">
      <c r="A1133" s="182"/>
      <c r="B1133" s="184"/>
      <c r="C1133" s="183"/>
      <c r="D1133" s="183"/>
    </row>
    <row r="1134" spans="1:4" ht="15" x14ac:dyDescent="0.2">
      <c r="A1134" s="182"/>
      <c r="B1134" s="184"/>
      <c r="C1134" s="183"/>
      <c r="D1134" s="183"/>
    </row>
    <row r="1135" spans="1:4" ht="15" x14ac:dyDescent="0.2">
      <c r="A1135" s="182"/>
      <c r="B1135" s="184"/>
      <c r="C1135" s="183"/>
      <c r="D1135" s="183"/>
    </row>
    <row r="1136" spans="1:4" ht="15" x14ac:dyDescent="0.2">
      <c r="A1136" s="182"/>
      <c r="B1136" s="184"/>
      <c r="C1136" s="183"/>
      <c r="D1136" s="183"/>
    </row>
    <row r="1137" spans="1:4" ht="15" x14ac:dyDescent="0.2">
      <c r="A1137" s="182"/>
      <c r="B1137" s="184"/>
      <c r="C1137" s="183"/>
      <c r="D1137" s="183"/>
    </row>
    <row r="1138" spans="1:4" ht="15" x14ac:dyDescent="0.2">
      <c r="A1138" s="182"/>
      <c r="B1138" s="184"/>
      <c r="C1138" s="183"/>
      <c r="D1138" s="183"/>
    </row>
    <row r="1139" spans="1:4" ht="15" x14ac:dyDescent="0.2">
      <c r="A1139" s="182"/>
      <c r="B1139" s="184"/>
      <c r="C1139" s="183"/>
      <c r="D1139" s="183"/>
    </row>
    <row r="1140" spans="1:4" ht="15" x14ac:dyDescent="0.2">
      <c r="A1140" s="182"/>
      <c r="B1140" s="184"/>
      <c r="C1140" s="183"/>
      <c r="D1140" s="183"/>
    </row>
    <row r="1141" spans="1:4" ht="15" x14ac:dyDescent="0.2">
      <c r="A1141" s="182"/>
      <c r="B1141" s="184"/>
      <c r="C1141" s="183"/>
      <c r="D1141" s="183"/>
    </row>
    <row r="1142" spans="1:4" ht="15" x14ac:dyDescent="0.2">
      <c r="A1142" s="182"/>
      <c r="B1142" s="184"/>
      <c r="C1142" s="183"/>
      <c r="D1142" s="183"/>
    </row>
    <row r="1143" spans="1:4" ht="15" x14ac:dyDescent="0.2">
      <c r="A1143" s="182"/>
      <c r="B1143" s="184"/>
      <c r="C1143" s="183"/>
      <c r="D1143" s="183"/>
    </row>
    <row r="1144" spans="1:4" ht="15" x14ac:dyDescent="0.2">
      <c r="A1144" s="182"/>
      <c r="B1144" s="184"/>
      <c r="C1144" s="183"/>
      <c r="D1144" s="183"/>
    </row>
    <row r="1145" spans="1:4" ht="15" x14ac:dyDescent="0.2">
      <c r="A1145" s="182"/>
      <c r="B1145" s="184"/>
      <c r="C1145" s="183"/>
      <c r="D1145" s="183"/>
    </row>
    <row r="1146" spans="1:4" ht="15" x14ac:dyDescent="0.2">
      <c r="A1146" s="182"/>
      <c r="B1146" s="184"/>
      <c r="C1146" s="183"/>
      <c r="D1146" s="183"/>
    </row>
    <row r="1147" spans="1:4" ht="15" x14ac:dyDescent="0.2">
      <c r="A1147" s="182"/>
      <c r="B1147" s="184"/>
      <c r="C1147" s="183"/>
      <c r="D1147" s="183"/>
    </row>
    <row r="1148" spans="1:4" ht="15" x14ac:dyDescent="0.2">
      <c r="A1148" s="182"/>
      <c r="B1148" s="184"/>
      <c r="C1148" s="183"/>
      <c r="D1148" s="183"/>
    </row>
    <row r="1149" spans="1:4" ht="15" x14ac:dyDescent="0.2">
      <c r="A1149" s="182"/>
      <c r="B1149" s="184"/>
      <c r="C1149" s="183"/>
      <c r="D1149" s="183"/>
    </row>
    <row r="1150" spans="1:4" ht="15" x14ac:dyDescent="0.2">
      <c r="A1150" s="182"/>
      <c r="B1150" s="184"/>
      <c r="C1150" s="183"/>
      <c r="D1150" s="183"/>
    </row>
    <row r="1151" spans="1:4" ht="15" x14ac:dyDescent="0.2">
      <c r="A1151" s="182"/>
      <c r="B1151" s="184"/>
      <c r="C1151" s="183"/>
      <c r="D1151" s="183"/>
    </row>
    <row r="1152" spans="1:4" ht="15" x14ac:dyDescent="0.2">
      <c r="A1152" s="182"/>
      <c r="B1152" s="184"/>
      <c r="C1152" s="183"/>
      <c r="D1152" s="183"/>
    </row>
    <row r="1153" spans="1:4" ht="15" x14ac:dyDescent="0.2">
      <c r="A1153" s="182"/>
      <c r="B1153" s="184"/>
      <c r="C1153" s="183"/>
      <c r="D1153" s="183"/>
    </row>
    <row r="1154" spans="1:4" ht="15" x14ac:dyDescent="0.2">
      <c r="A1154" s="182"/>
      <c r="B1154" s="184"/>
      <c r="C1154" s="183"/>
      <c r="D1154" s="183"/>
    </row>
    <row r="1155" spans="1:4" ht="15" x14ac:dyDescent="0.2">
      <c r="A1155" s="182"/>
      <c r="B1155" s="184"/>
      <c r="C1155" s="183"/>
      <c r="D1155" s="183"/>
    </row>
    <row r="1156" spans="1:4" ht="15" x14ac:dyDescent="0.2">
      <c r="A1156" s="182"/>
      <c r="B1156" s="184"/>
      <c r="C1156" s="183"/>
      <c r="D1156" s="183"/>
    </row>
    <row r="1157" spans="1:4" ht="15" x14ac:dyDescent="0.2">
      <c r="A1157" s="182"/>
      <c r="B1157" s="184"/>
      <c r="C1157" s="183"/>
      <c r="D1157" s="183"/>
    </row>
    <row r="1158" spans="1:4" ht="15" x14ac:dyDescent="0.2">
      <c r="A1158" s="182"/>
      <c r="B1158" s="184"/>
      <c r="C1158" s="183"/>
      <c r="D1158" s="183"/>
    </row>
    <row r="1159" spans="1:4" ht="15" x14ac:dyDescent="0.2">
      <c r="A1159" s="182"/>
      <c r="B1159" s="184"/>
      <c r="C1159" s="183"/>
      <c r="D1159" s="183"/>
    </row>
    <row r="1160" spans="1:4" ht="15" x14ac:dyDescent="0.2">
      <c r="A1160" s="182"/>
      <c r="B1160" s="184"/>
      <c r="C1160" s="183"/>
      <c r="D1160" s="183"/>
    </row>
    <row r="1161" spans="1:4" ht="15" x14ac:dyDescent="0.2">
      <c r="A1161" s="182"/>
      <c r="B1161" s="184"/>
      <c r="C1161" s="183"/>
      <c r="D1161" s="183"/>
    </row>
    <row r="1162" spans="1:4" ht="15" x14ac:dyDescent="0.2">
      <c r="A1162" s="182"/>
      <c r="B1162" s="184"/>
      <c r="C1162" s="183"/>
      <c r="D1162" s="183"/>
    </row>
    <row r="1163" spans="1:4" ht="15" x14ac:dyDescent="0.2">
      <c r="A1163" s="182"/>
      <c r="B1163" s="184"/>
      <c r="C1163" s="183"/>
      <c r="D1163" s="183"/>
    </row>
    <row r="1164" spans="1:4" ht="15" x14ac:dyDescent="0.2">
      <c r="A1164" s="182"/>
      <c r="B1164" s="184"/>
      <c r="C1164" s="183"/>
      <c r="D1164" s="183"/>
    </row>
    <row r="1165" spans="1:4" ht="15" x14ac:dyDescent="0.2">
      <c r="A1165" s="182"/>
      <c r="B1165" s="184"/>
      <c r="C1165" s="183"/>
      <c r="D1165" s="183"/>
    </row>
    <row r="1166" spans="1:4" ht="15" x14ac:dyDescent="0.2">
      <c r="A1166" s="182"/>
      <c r="B1166" s="184"/>
      <c r="C1166" s="183"/>
      <c r="D1166" s="183"/>
    </row>
    <row r="1167" spans="1:4" ht="15" x14ac:dyDescent="0.2">
      <c r="A1167" s="182"/>
      <c r="B1167" s="184"/>
      <c r="C1167" s="183"/>
      <c r="D1167" s="183"/>
    </row>
    <row r="1168" spans="1:4" ht="15" x14ac:dyDescent="0.2">
      <c r="A1168" s="182"/>
      <c r="B1168" s="184"/>
      <c r="C1168" s="183"/>
      <c r="D1168" s="183"/>
    </row>
    <row r="1169" spans="1:4" ht="15" x14ac:dyDescent="0.2">
      <c r="A1169" s="182"/>
      <c r="B1169" s="184"/>
      <c r="C1169" s="183"/>
      <c r="D1169" s="183"/>
    </row>
    <row r="1170" spans="1:4" ht="15" x14ac:dyDescent="0.2">
      <c r="A1170" s="182"/>
      <c r="B1170" s="184"/>
      <c r="C1170" s="183"/>
      <c r="D1170" s="183"/>
    </row>
    <row r="1171" spans="1:4" ht="15" x14ac:dyDescent="0.2">
      <c r="A1171" s="182"/>
      <c r="B1171" s="184"/>
      <c r="C1171" s="183"/>
      <c r="D1171" s="183"/>
    </row>
    <row r="1172" spans="1:4" ht="15" x14ac:dyDescent="0.2">
      <c r="A1172" s="182"/>
      <c r="B1172" s="184"/>
      <c r="C1172" s="183"/>
      <c r="D1172" s="183"/>
    </row>
    <row r="1173" spans="1:4" ht="15" x14ac:dyDescent="0.2">
      <c r="A1173" s="182"/>
      <c r="B1173" s="184"/>
      <c r="C1173" s="183"/>
      <c r="D1173" s="183"/>
    </row>
    <row r="1174" spans="1:4" ht="15" x14ac:dyDescent="0.2">
      <c r="A1174" s="182"/>
      <c r="B1174" s="184"/>
      <c r="C1174" s="183"/>
      <c r="D1174" s="183"/>
    </row>
    <row r="1175" spans="1:4" ht="15" x14ac:dyDescent="0.2">
      <c r="A1175" s="182"/>
      <c r="B1175" s="184"/>
      <c r="C1175" s="183"/>
      <c r="D1175" s="183"/>
    </row>
    <row r="1176" spans="1:4" ht="15" x14ac:dyDescent="0.2">
      <c r="A1176" s="182"/>
      <c r="B1176" s="184"/>
      <c r="C1176" s="183"/>
      <c r="D1176" s="183"/>
    </row>
    <row r="1177" spans="1:4" ht="15" x14ac:dyDescent="0.2">
      <c r="A1177" s="182"/>
      <c r="B1177" s="184"/>
      <c r="C1177" s="183"/>
      <c r="D1177" s="183"/>
    </row>
    <row r="1178" spans="1:4" ht="15" x14ac:dyDescent="0.2">
      <c r="A1178" s="182"/>
      <c r="B1178" s="184"/>
      <c r="C1178" s="183"/>
      <c r="D1178" s="183"/>
    </row>
    <row r="1179" spans="1:4" ht="15" x14ac:dyDescent="0.2">
      <c r="A1179" s="182"/>
      <c r="B1179" s="184"/>
      <c r="C1179" s="183"/>
      <c r="D1179" s="183"/>
    </row>
    <row r="1180" spans="1:4" ht="15" x14ac:dyDescent="0.2">
      <c r="A1180" s="182"/>
      <c r="B1180" s="184"/>
      <c r="C1180" s="183"/>
      <c r="D1180" s="183"/>
    </row>
    <row r="1181" spans="1:4" ht="15" x14ac:dyDescent="0.2">
      <c r="A1181" s="182"/>
      <c r="B1181" s="184"/>
      <c r="C1181" s="183"/>
      <c r="D1181" s="183"/>
    </row>
    <row r="1182" spans="1:4" ht="15" x14ac:dyDescent="0.2">
      <c r="A1182" s="182"/>
      <c r="B1182" s="184"/>
      <c r="C1182" s="183"/>
      <c r="D1182" s="183"/>
    </row>
    <row r="1183" spans="1:4" ht="15" x14ac:dyDescent="0.2">
      <c r="A1183" s="182"/>
      <c r="B1183" s="184"/>
      <c r="C1183" s="183"/>
      <c r="D1183" s="183"/>
    </row>
    <row r="1184" spans="1:4" ht="15" x14ac:dyDescent="0.2">
      <c r="A1184" s="182"/>
      <c r="B1184" s="184"/>
      <c r="C1184" s="183"/>
      <c r="D1184" s="183"/>
    </row>
    <row r="1185" spans="1:4" ht="15" x14ac:dyDescent="0.2">
      <c r="A1185" s="182"/>
      <c r="B1185" s="184"/>
      <c r="C1185" s="183"/>
      <c r="D1185" s="183"/>
    </row>
    <row r="1186" spans="1:4" ht="15" x14ac:dyDescent="0.2">
      <c r="A1186" s="182"/>
      <c r="B1186" s="184"/>
      <c r="C1186" s="183"/>
      <c r="D1186" s="183"/>
    </row>
    <row r="1187" spans="1:4" ht="15" x14ac:dyDescent="0.2">
      <c r="A1187" s="182"/>
      <c r="B1187" s="184"/>
      <c r="C1187" s="183"/>
      <c r="D1187" s="183"/>
    </row>
    <row r="1188" spans="1:4" ht="15" x14ac:dyDescent="0.2">
      <c r="A1188" s="182"/>
      <c r="B1188" s="184"/>
      <c r="C1188" s="183"/>
      <c r="D1188" s="183"/>
    </row>
    <row r="1189" spans="1:4" ht="15" x14ac:dyDescent="0.2">
      <c r="A1189" s="182"/>
      <c r="B1189" s="184"/>
      <c r="C1189" s="183"/>
      <c r="D1189" s="183"/>
    </row>
    <row r="1190" spans="1:4" ht="15" x14ac:dyDescent="0.2">
      <c r="A1190" s="182"/>
      <c r="B1190" s="184"/>
      <c r="C1190" s="183"/>
      <c r="D1190" s="183"/>
    </row>
    <row r="1191" spans="1:4" ht="15" x14ac:dyDescent="0.2">
      <c r="A1191" s="182"/>
      <c r="B1191" s="184"/>
      <c r="C1191" s="183"/>
      <c r="D1191" s="183"/>
    </row>
    <row r="1192" spans="1:4" ht="15" x14ac:dyDescent="0.2">
      <c r="A1192" s="182"/>
      <c r="B1192" s="184"/>
      <c r="C1192" s="183"/>
      <c r="D1192" s="183"/>
    </row>
    <row r="1193" spans="1:4" ht="15" x14ac:dyDescent="0.2">
      <c r="A1193" s="182"/>
      <c r="B1193" s="184"/>
      <c r="C1193" s="183"/>
      <c r="D1193" s="183"/>
    </row>
    <row r="1194" spans="1:4" ht="15" x14ac:dyDescent="0.2">
      <c r="A1194" s="182"/>
      <c r="B1194" s="184"/>
      <c r="C1194" s="183"/>
      <c r="D1194" s="183"/>
    </row>
    <row r="1195" spans="1:4" ht="15" x14ac:dyDescent="0.2">
      <c r="A1195" s="182"/>
      <c r="B1195" s="184"/>
      <c r="C1195" s="183"/>
      <c r="D1195" s="183"/>
    </row>
    <row r="1196" spans="1:4" ht="15" x14ac:dyDescent="0.2">
      <c r="A1196" s="182"/>
      <c r="B1196" s="184"/>
      <c r="C1196" s="183"/>
      <c r="D1196" s="183"/>
    </row>
    <row r="1197" spans="1:4" ht="15" x14ac:dyDescent="0.2">
      <c r="A1197" s="182"/>
      <c r="B1197" s="184"/>
      <c r="C1197" s="183"/>
      <c r="D1197" s="183"/>
    </row>
    <row r="1198" spans="1:4" ht="15" x14ac:dyDescent="0.2">
      <c r="A1198" s="182"/>
      <c r="B1198" s="184"/>
      <c r="C1198" s="183"/>
      <c r="D1198" s="183"/>
    </row>
    <row r="1199" spans="1:4" ht="15" x14ac:dyDescent="0.2">
      <c r="A1199" s="182"/>
      <c r="B1199" s="184"/>
      <c r="C1199" s="183"/>
      <c r="D1199" s="183"/>
    </row>
    <row r="1200" spans="1:4" ht="15" x14ac:dyDescent="0.2">
      <c r="A1200" s="182"/>
      <c r="B1200" s="184"/>
      <c r="C1200" s="183"/>
      <c r="D1200" s="183"/>
    </row>
    <row r="1201" spans="1:4" ht="15" x14ac:dyDescent="0.2">
      <c r="A1201" s="182"/>
      <c r="B1201" s="184"/>
      <c r="C1201" s="183"/>
      <c r="D1201" s="183"/>
    </row>
    <row r="1202" spans="1:4" ht="15" x14ac:dyDescent="0.2">
      <c r="A1202" s="182"/>
      <c r="B1202" s="184"/>
      <c r="C1202" s="183"/>
      <c r="D1202" s="183"/>
    </row>
    <row r="1203" spans="1:4" ht="15" x14ac:dyDescent="0.2">
      <c r="A1203" s="182"/>
      <c r="B1203" s="184"/>
      <c r="C1203" s="183"/>
      <c r="D1203" s="183"/>
    </row>
    <row r="1204" spans="1:4" ht="15" x14ac:dyDescent="0.2">
      <c r="A1204" s="182"/>
      <c r="B1204" s="184"/>
      <c r="C1204" s="183"/>
      <c r="D1204" s="183"/>
    </row>
    <row r="1205" spans="1:4" ht="15" x14ac:dyDescent="0.2">
      <c r="A1205" s="182"/>
      <c r="B1205" s="184"/>
      <c r="C1205" s="183"/>
      <c r="D1205" s="183"/>
    </row>
    <row r="1206" spans="1:4" ht="15" x14ac:dyDescent="0.2">
      <c r="A1206" s="182"/>
      <c r="B1206" s="184"/>
      <c r="C1206" s="183"/>
      <c r="D1206" s="183"/>
    </row>
    <row r="1207" spans="1:4" ht="15" x14ac:dyDescent="0.2">
      <c r="A1207" s="182"/>
      <c r="B1207" s="184"/>
      <c r="C1207" s="183"/>
      <c r="D1207" s="183"/>
    </row>
    <row r="1208" spans="1:4" ht="15" x14ac:dyDescent="0.2">
      <c r="A1208" s="182"/>
      <c r="B1208" s="184"/>
      <c r="C1208" s="183"/>
      <c r="D1208" s="183"/>
    </row>
    <row r="1209" spans="1:4" ht="15" x14ac:dyDescent="0.2">
      <c r="A1209" s="182"/>
      <c r="B1209" s="184"/>
      <c r="C1209" s="183"/>
      <c r="D1209" s="183"/>
    </row>
    <row r="1210" spans="1:4" ht="15" x14ac:dyDescent="0.2">
      <c r="A1210" s="182"/>
      <c r="B1210" s="184"/>
      <c r="C1210" s="183"/>
      <c r="D1210" s="183"/>
    </row>
    <row r="1211" spans="1:4" ht="15" x14ac:dyDescent="0.2">
      <c r="A1211" s="182"/>
      <c r="B1211" s="184"/>
      <c r="C1211" s="183"/>
      <c r="D1211" s="183"/>
    </row>
    <row r="1212" spans="1:4" ht="15" x14ac:dyDescent="0.2">
      <c r="A1212" s="182"/>
      <c r="B1212" s="184"/>
      <c r="C1212" s="183"/>
      <c r="D1212" s="183"/>
    </row>
    <row r="1213" spans="1:4" ht="15" x14ac:dyDescent="0.2">
      <c r="A1213" s="182"/>
      <c r="B1213" s="184"/>
      <c r="C1213" s="183"/>
      <c r="D1213" s="183"/>
    </row>
    <row r="1214" spans="1:4" ht="15" x14ac:dyDescent="0.2">
      <c r="A1214" s="182"/>
      <c r="B1214" s="184"/>
      <c r="C1214" s="183"/>
      <c r="D1214" s="183"/>
    </row>
    <row r="1215" spans="1:4" ht="15" x14ac:dyDescent="0.2">
      <c r="A1215" s="182"/>
      <c r="B1215" s="184"/>
      <c r="C1215" s="183"/>
      <c r="D1215" s="183"/>
    </row>
    <row r="1216" spans="1:4" ht="15" x14ac:dyDescent="0.2">
      <c r="A1216" s="182"/>
      <c r="B1216" s="184"/>
      <c r="C1216" s="183"/>
      <c r="D1216" s="183"/>
    </row>
    <row r="1217" spans="1:4" ht="15" x14ac:dyDescent="0.2">
      <c r="A1217" s="182"/>
      <c r="B1217" s="184"/>
      <c r="C1217" s="183"/>
      <c r="D1217" s="183"/>
    </row>
    <row r="1218" spans="1:4" ht="15" x14ac:dyDescent="0.2">
      <c r="A1218" s="182"/>
      <c r="B1218" s="184"/>
      <c r="C1218" s="183"/>
      <c r="D1218" s="183"/>
    </row>
    <row r="1219" spans="1:4" ht="15" x14ac:dyDescent="0.2">
      <c r="A1219" s="182"/>
      <c r="B1219" s="184"/>
      <c r="C1219" s="183"/>
      <c r="D1219" s="183"/>
    </row>
    <row r="1220" spans="1:4" ht="15" x14ac:dyDescent="0.2">
      <c r="A1220" s="182"/>
      <c r="B1220" s="184"/>
      <c r="C1220" s="183"/>
      <c r="D1220" s="183"/>
    </row>
    <row r="1221" spans="1:4" ht="15" x14ac:dyDescent="0.2">
      <c r="A1221" s="182"/>
      <c r="B1221" s="184"/>
      <c r="C1221" s="183"/>
      <c r="D1221" s="183"/>
    </row>
    <row r="1222" spans="1:4" ht="15" x14ac:dyDescent="0.2">
      <c r="A1222" s="182"/>
      <c r="B1222" s="184"/>
      <c r="C1222" s="183"/>
      <c r="D1222" s="183"/>
    </row>
    <row r="1223" spans="1:4" ht="15" x14ac:dyDescent="0.2">
      <c r="A1223" s="182"/>
      <c r="B1223" s="184"/>
      <c r="C1223" s="183"/>
      <c r="D1223" s="183"/>
    </row>
    <row r="1224" spans="1:4" ht="15" x14ac:dyDescent="0.2">
      <c r="A1224" s="182"/>
      <c r="B1224" s="184"/>
      <c r="C1224" s="183"/>
      <c r="D1224" s="183"/>
    </row>
    <row r="1225" spans="1:4" ht="15" x14ac:dyDescent="0.2">
      <c r="A1225" s="182"/>
      <c r="B1225" s="184"/>
      <c r="C1225" s="183"/>
      <c r="D1225" s="183"/>
    </row>
    <row r="1226" spans="1:4" ht="15" x14ac:dyDescent="0.2">
      <c r="A1226" s="182"/>
      <c r="B1226" s="184"/>
      <c r="C1226" s="183"/>
      <c r="D1226" s="183"/>
    </row>
    <row r="1227" spans="1:4" ht="15" x14ac:dyDescent="0.2">
      <c r="A1227" s="182"/>
      <c r="B1227" s="184"/>
      <c r="C1227" s="183"/>
      <c r="D1227" s="183"/>
    </row>
    <row r="1228" spans="1:4" ht="15" x14ac:dyDescent="0.2">
      <c r="A1228" s="182"/>
      <c r="B1228" s="184"/>
      <c r="C1228" s="183"/>
      <c r="D1228" s="183"/>
    </row>
    <row r="1229" spans="1:4" ht="15" x14ac:dyDescent="0.2">
      <c r="A1229" s="182"/>
      <c r="B1229" s="184"/>
      <c r="C1229" s="183"/>
      <c r="D1229" s="183"/>
    </row>
    <row r="1230" spans="1:4" ht="15" x14ac:dyDescent="0.2">
      <c r="A1230" s="182"/>
      <c r="B1230" s="184"/>
      <c r="C1230" s="183"/>
      <c r="D1230" s="183"/>
    </row>
    <row r="1231" spans="1:4" ht="15" x14ac:dyDescent="0.2">
      <c r="A1231" s="182"/>
      <c r="B1231" s="184"/>
      <c r="C1231" s="183"/>
      <c r="D1231" s="183"/>
    </row>
    <row r="1232" spans="1:4" ht="15" x14ac:dyDescent="0.2">
      <c r="A1232" s="182"/>
      <c r="B1232" s="184"/>
      <c r="C1232" s="183"/>
      <c r="D1232" s="183"/>
    </row>
    <row r="1233" spans="1:4" ht="15" x14ac:dyDescent="0.2">
      <c r="A1233" s="182"/>
      <c r="B1233" s="184"/>
      <c r="C1233" s="183"/>
      <c r="D1233" s="183"/>
    </row>
    <row r="1234" spans="1:4" ht="15" x14ac:dyDescent="0.2">
      <c r="A1234" s="182"/>
      <c r="B1234" s="184"/>
      <c r="C1234" s="183"/>
      <c r="D1234" s="183"/>
    </row>
    <row r="1235" spans="1:4" ht="15" x14ac:dyDescent="0.2">
      <c r="A1235" s="182"/>
      <c r="B1235" s="184"/>
      <c r="C1235" s="183"/>
      <c r="D1235" s="183"/>
    </row>
    <row r="1236" spans="1:4" ht="15" x14ac:dyDescent="0.2">
      <c r="A1236" s="182"/>
      <c r="B1236" s="184"/>
      <c r="C1236" s="183"/>
      <c r="D1236" s="183"/>
    </row>
    <row r="1237" spans="1:4" ht="15" x14ac:dyDescent="0.2">
      <c r="A1237" s="182"/>
      <c r="B1237" s="184"/>
      <c r="C1237" s="183"/>
      <c r="D1237" s="183"/>
    </row>
    <row r="1238" spans="1:4" ht="15" x14ac:dyDescent="0.2">
      <c r="A1238" s="182"/>
      <c r="B1238" s="184"/>
      <c r="C1238" s="183"/>
      <c r="D1238" s="183"/>
    </row>
    <row r="1239" spans="1:4" ht="15" x14ac:dyDescent="0.2">
      <c r="A1239" s="182"/>
      <c r="B1239" s="184"/>
      <c r="C1239" s="183"/>
      <c r="D1239" s="183"/>
    </row>
    <row r="1240" spans="1:4" ht="15" x14ac:dyDescent="0.2">
      <c r="A1240" s="182"/>
      <c r="B1240" s="184"/>
      <c r="C1240" s="183"/>
      <c r="D1240" s="183"/>
    </row>
    <row r="1241" spans="1:4" ht="15" x14ac:dyDescent="0.2">
      <c r="A1241" s="182"/>
      <c r="B1241" s="184"/>
      <c r="C1241" s="183"/>
      <c r="D1241" s="183"/>
    </row>
    <row r="1242" spans="1:4" ht="15" x14ac:dyDescent="0.2">
      <c r="A1242" s="182"/>
      <c r="B1242" s="184"/>
      <c r="C1242" s="183"/>
      <c r="D1242" s="183"/>
    </row>
    <row r="1243" spans="1:4" ht="15" x14ac:dyDescent="0.2">
      <c r="A1243" s="182"/>
      <c r="B1243" s="184"/>
      <c r="C1243" s="183"/>
      <c r="D1243" s="183"/>
    </row>
    <row r="1244" spans="1:4" ht="15" x14ac:dyDescent="0.2">
      <c r="A1244" s="182"/>
      <c r="B1244" s="184"/>
      <c r="C1244" s="183"/>
      <c r="D1244" s="183"/>
    </row>
    <row r="1245" spans="1:4" ht="15" x14ac:dyDescent="0.2">
      <c r="A1245" s="182"/>
      <c r="B1245" s="184"/>
      <c r="C1245" s="183"/>
      <c r="D1245" s="183"/>
    </row>
    <row r="1246" spans="1:4" ht="15" x14ac:dyDescent="0.2">
      <c r="A1246" s="182"/>
      <c r="B1246" s="184"/>
      <c r="C1246" s="183"/>
      <c r="D1246" s="183"/>
    </row>
    <row r="1247" spans="1:4" ht="15" x14ac:dyDescent="0.2">
      <c r="A1247" s="182"/>
      <c r="B1247" s="184"/>
      <c r="C1247" s="183"/>
      <c r="D1247" s="183"/>
    </row>
    <row r="1248" spans="1:4" ht="15" x14ac:dyDescent="0.2">
      <c r="A1248" s="182"/>
      <c r="B1248" s="184"/>
      <c r="C1248" s="183"/>
      <c r="D1248" s="183"/>
    </row>
    <row r="1249" spans="1:4" ht="15" x14ac:dyDescent="0.2">
      <c r="A1249" s="182"/>
      <c r="B1249" s="184"/>
      <c r="C1249" s="183"/>
      <c r="D1249" s="183"/>
    </row>
    <row r="1250" spans="1:4" ht="15" x14ac:dyDescent="0.2">
      <c r="A1250" s="182"/>
      <c r="B1250" s="184"/>
      <c r="C1250" s="183"/>
      <c r="D1250" s="183"/>
    </row>
    <row r="1251" spans="1:4" ht="15" x14ac:dyDescent="0.2">
      <c r="A1251" s="182"/>
      <c r="B1251" s="184"/>
      <c r="C1251" s="183"/>
      <c r="D1251" s="183"/>
    </row>
    <row r="1252" spans="1:4" ht="15" x14ac:dyDescent="0.2">
      <c r="A1252" s="182"/>
      <c r="B1252" s="184"/>
      <c r="C1252" s="183"/>
      <c r="D1252" s="183"/>
    </row>
    <row r="1253" spans="1:4" ht="15" x14ac:dyDescent="0.2">
      <c r="A1253" s="182"/>
      <c r="B1253" s="184"/>
      <c r="C1253" s="183"/>
      <c r="D1253" s="183"/>
    </row>
    <row r="1254" spans="1:4" ht="15" x14ac:dyDescent="0.2">
      <c r="A1254" s="182"/>
      <c r="B1254" s="184"/>
      <c r="C1254" s="183"/>
      <c r="D1254" s="183"/>
    </row>
    <row r="1255" spans="1:4" ht="15" x14ac:dyDescent="0.2">
      <c r="A1255" s="182"/>
      <c r="B1255" s="184"/>
      <c r="C1255" s="183"/>
      <c r="D1255" s="183"/>
    </row>
    <row r="1256" spans="1:4" ht="15" x14ac:dyDescent="0.2">
      <c r="A1256" s="182"/>
      <c r="B1256" s="184"/>
      <c r="C1256" s="183"/>
      <c r="D1256" s="183"/>
    </row>
    <row r="1257" spans="1:4" ht="15" x14ac:dyDescent="0.2">
      <c r="A1257" s="182"/>
      <c r="B1257" s="184"/>
      <c r="C1257" s="183"/>
      <c r="D1257" s="183"/>
    </row>
    <row r="1258" spans="1:4" ht="15" x14ac:dyDescent="0.2">
      <c r="A1258" s="182"/>
      <c r="B1258" s="184"/>
      <c r="C1258" s="183"/>
      <c r="D1258" s="183"/>
    </row>
    <row r="1259" spans="1:4" ht="15" x14ac:dyDescent="0.2">
      <c r="A1259" s="182"/>
      <c r="B1259" s="184"/>
      <c r="C1259" s="183"/>
      <c r="D1259" s="183"/>
    </row>
    <row r="1260" spans="1:4" ht="15" x14ac:dyDescent="0.2">
      <c r="A1260" s="182"/>
      <c r="B1260" s="184"/>
      <c r="C1260" s="183"/>
      <c r="D1260" s="183"/>
    </row>
    <row r="1261" spans="1:4" ht="15" x14ac:dyDescent="0.2">
      <c r="A1261" s="182"/>
      <c r="B1261" s="184"/>
      <c r="C1261" s="183"/>
      <c r="D1261" s="183"/>
    </row>
    <row r="1262" spans="1:4" ht="15" x14ac:dyDescent="0.2">
      <c r="A1262" s="182"/>
      <c r="B1262" s="184"/>
      <c r="C1262" s="183"/>
      <c r="D1262" s="183"/>
    </row>
    <row r="1263" spans="1:4" ht="15" x14ac:dyDescent="0.2">
      <c r="A1263" s="182"/>
      <c r="B1263" s="184"/>
      <c r="C1263" s="183"/>
      <c r="D1263" s="183"/>
    </row>
    <row r="1264" spans="1:4" ht="15" x14ac:dyDescent="0.2">
      <c r="A1264" s="182"/>
      <c r="B1264" s="184"/>
      <c r="C1264" s="183"/>
      <c r="D1264" s="183"/>
    </row>
    <row r="1265" spans="1:4" ht="15" x14ac:dyDescent="0.2">
      <c r="A1265" s="182"/>
      <c r="B1265" s="184"/>
      <c r="C1265" s="183"/>
      <c r="D1265" s="183"/>
    </row>
    <row r="1266" spans="1:4" ht="15" x14ac:dyDescent="0.2">
      <c r="A1266" s="182"/>
      <c r="B1266" s="184"/>
      <c r="C1266" s="183"/>
      <c r="D1266" s="183"/>
    </row>
    <row r="1267" spans="1:4" ht="15" x14ac:dyDescent="0.2">
      <c r="A1267" s="182"/>
      <c r="B1267" s="184"/>
      <c r="C1267" s="183"/>
      <c r="D1267" s="183"/>
    </row>
    <row r="1268" spans="1:4" ht="15" x14ac:dyDescent="0.2">
      <c r="A1268" s="182"/>
      <c r="B1268" s="184"/>
      <c r="C1268" s="183"/>
      <c r="D1268" s="183"/>
    </row>
    <row r="1269" spans="1:4" ht="15" x14ac:dyDescent="0.2">
      <c r="A1269" s="182"/>
      <c r="B1269" s="184"/>
      <c r="C1269" s="183"/>
      <c r="D1269" s="183"/>
    </row>
    <row r="1270" spans="1:4" ht="15" x14ac:dyDescent="0.2">
      <c r="A1270" s="182"/>
      <c r="B1270" s="184"/>
      <c r="C1270" s="183"/>
      <c r="D1270" s="183"/>
    </row>
    <row r="1271" spans="1:4" ht="15" x14ac:dyDescent="0.2">
      <c r="A1271" s="182"/>
      <c r="B1271" s="184"/>
      <c r="C1271" s="183"/>
      <c r="D1271" s="183"/>
    </row>
    <row r="1272" spans="1:4" ht="15" x14ac:dyDescent="0.2">
      <c r="A1272" s="182"/>
      <c r="B1272" s="184"/>
      <c r="C1272" s="183"/>
      <c r="D1272" s="183"/>
    </row>
    <row r="1273" spans="1:4" ht="15" x14ac:dyDescent="0.2">
      <c r="A1273" s="182"/>
      <c r="B1273" s="184"/>
      <c r="C1273" s="183"/>
      <c r="D1273" s="183"/>
    </row>
    <row r="1274" spans="1:4" ht="15" x14ac:dyDescent="0.2">
      <c r="A1274" s="182"/>
      <c r="B1274" s="184"/>
      <c r="C1274" s="183"/>
      <c r="D1274" s="183"/>
    </row>
    <row r="1275" spans="1:4" ht="15" x14ac:dyDescent="0.2">
      <c r="A1275" s="182"/>
      <c r="B1275" s="184"/>
      <c r="C1275" s="183"/>
      <c r="D1275" s="183"/>
    </row>
    <row r="1276" spans="1:4" ht="15" x14ac:dyDescent="0.2">
      <c r="A1276" s="182"/>
      <c r="B1276" s="184"/>
      <c r="C1276" s="183"/>
      <c r="D1276" s="183"/>
    </row>
    <row r="1277" spans="1:4" ht="15" x14ac:dyDescent="0.2">
      <c r="A1277" s="182"/>
      <c r="B1277" s="184"/>
      <c r="C1277" s="183"/>
      <c r="D1277" s="183"/>
    </row>
    <row r="1278" spans="1:4" ht="15" x14ac:dyDescent="0.2">
      <c r="A1278" s="182"/>
      <c r="B1278" s="184"/>
      <c r="C1278" s="183"/>
      <c r="D1278" s="183"/>
    </row>
    <row r="1279" spans="1:4" ht="15" x14ac:dyDescent="0.2">
      <c r="A1279" s="182"/>
      <c r="B1279" s="184"/>
      <c r="C1279" s="183"/>
      <c r="D1279" s="183"/>
    </row>
    <row r="1280" spans="1:4" ht="15" x14ac:dyDescent="0.2">
      <c r="A1280" s="182"/>
      <c r="B1280" s="184"/>
      <c r="C1280" s="183"/>
      <c r="D1280" s="183"/>
    </row>
    <row r="1281" spans="1:4" ht="15" x14ac:dyDescent="0.2">
      <c r="A1281" s="182"/>
      <c r="B1281" s="184"/>
      <c r="C1281" s="183"/>
      <c r="D1281" s="183"/>
    </row>
    <row r="1282" spans="1:4" ht="15" x14ac:dyDescent="0.2">
      <c r="A1282" s="182"/>
      <c r="B1282" s="184"/>
      <c r="C1282" s="183"/>
      <c r="D1282" s="183"/>
    </row>
    <row r="1283" spans="1:4" ht="15" x14ac:dyDescent="0.2">
      <c r="A1283" s="182"/>
      <c r="B1283" s="184"/>
      <c r="C1283" s="183"/>
      <c r="D1283" s="183"/>
    </row>
    <row r="1284" spans="1:4" ht="15" x14ac:dyDescent="0.2">
      <c r="A1284" s="182"/>
      <c r="B1284" s="184"/>
      <c r="C1284" s="183"/>
      <c r="D1284" s="183"/>
    </row>
    <row r="1285" spans="1:4" ht="15" x14ac:dyDescent="0.2">
      <c r="A1285" s="182"/>
      <c r="B1285" s="184"/>
      <c r="C1285" s="183"/>
      <c r="D1285" s="183"/>
    </row>
    <row r="1286" spans="1:4" ht="15" x14ac:dyDescent="0.2">
      <c r="A1286" s="182"/>
      <c r="B1286" s="184"/>
      <c r="C1286" s="183"/>
      <c r="D1286" s="183"/>
    </row>
    <row r="1287" spans="1:4" ht="15" x14ac:dyDescent="0.2">
      <c r="A1287" s="182"/>
      <c r="B1287" s="184"/>
      <c r="C1287" s="183"/>
      <c r="D1287" s="183"/>
    </row>
    <row r="1288" spans="1:4" ht="15" x14ac:dyDescent="0.2">
      <c r="A1288" s="182"/>
      <c r="B1288" s="184"/>
      <c r="C1288" s="183"/>
      <c r="D1288" s="183"/>
    </row>
    <row r="1289" spans="1:4" ht="15" x14ac:dyDescent="0.2">
      <c r="A1289" s="182"/>
      <c r="B1289" s="184"/>
      <c r="C1289" s="183"/>
      <c r="D1289" s="183"/>
    </row>
    <row r="1290" spans="1:4" ht="15" x14ac:dyDescent="0.2">
      <c r="A1290" s="182"/>
      <c r="B1290" s="184"/>
      <c r="C1290" s="183"/>
      <c r="D1290" s="183"/>
    </row>
    <row r="1291" spans="1:4" ht="15" x14ac:dyDescent="0.2">
      <c r="A1291" s="182"/>
      <c r="B1291" s="184"/>
      <c r="C1291" s="183"/>
      <c r="D1291" s="183"/>
    </row>
    <row r="1292" spans="1:4" ht="15" x14ac:dyDescent="0.2">
      <c r="A1292" s="182"/>
      <c r="B1292" s="184"/>
      <c r="C1292" s="183"/>
      <c r="D1292" s="183"/>
    </row>
    <row r="1293" spans="1:4" ht="15" x14ac:dyDescent="0.2">
      <c r="A1293" s="182"/>
      <c r="B1293" s="184"/>
      <c r="C1293" s="183"/>
      <c r="D1293" s="183"/>
    </row>
    <row r="1294" spans="1:4" ht="15" x14ac:dyDescent="0.2">
      <c r="A1294" s="182"/>
      <c r="B1294" s="184"/>
      <c r="C1294" s="183"/>
      <c r="D1294" s="183"/>
    </row>
    <row r="1295" spans="1:4" ht="15" x14ac:dyDescent="0.2">
      <c r="A1295" s="182"/>
      <c r="B1295" s="184"/>
      <c r="C1295" s="183"/>
      <c r="D1295" s="183"/>
    </row>
    <row r="1296" spans="1:4" ht="15" x14ac:dyDescent="0.2">
      <c r="A1296" s="182"/>
      <c r="B1296" s="184"/>
      <c r="C1296" s="183"/>
      <c r="D1296" s="183"/>
    </row>
    <row r="1297" spans="1:4" ht="15" x14ac:dyDescent="0.2">
      <c r="A1297" s="182"/>
      <c r="B1297" s="184"/>
      <c r="C1297" s="183"/>
      <c r="D1297" s="183"/>
    </row>
    <row r="1298" spans="1:4" ht="15" x14ac:dyDescent="0.2">
      <c r="A1298" s="182"/>
      <c r="B1298" s="184"/>
      <c r="C1298" s="183"/>
      <c r="D1298" s="183"/>
    </row>
    <row r="1299" spans="1:4" ht="15" x14ac:dyDescent="0.2">
      <c r="A1299" s="182"/>
      <c r="B1299" s="184"/>
      <c r="C1299" s="183"/>
      <c r="D1299" s="183"/>
    </row>
    <row r="1300" spans="1:4" ht="15" x14ac:dyDescent="0.2">
      <c r="A1300" s="182"/>
      <c r="B1300" s="184"/>
      <c r="C1300" s="183"/>
      <c r="D1300" s="183"/>
    </row>
    <row r="1301" spans="1:4" ht="15" x14ac:dyDescent="0.2">
      <c r="A1301" s="182"/>
      <c r="B1301" s="184"/>
      <c r="C1301" s="183"/>
      <c r="D1301" s="183"/>
    </row>
    <row r="1302" spans="1:4" ht="15" x14ac:dyDescent="0.2">
      <c r="A1302" s="182"/>
      <c r="B1302" s="184"/>
      <c r="C1302" s="183"/>
      <c r="D1302" s="183"/>
    </row>
    <row r="1303" spans="1:4" ht="15" x14ac:dyDescent="0.2">
      <c r="A1303" s="182"/>
      <c r="B1303" s="184"/>
      <c r="C1303" s="183"/>
      <c r="D1303" s="183"/>
    </row>
    <row r="1304" spans="1:4" ht="15" x14ac:dyDescent="0.2">
      <c r="A1304" s="182"/>
      <c r="B1304" s="184"/>
      <c r="C1304" s="183"/>
      <c r="D1304" s="183"/>
    </row>
    <row r="1305" spans="1:4" ht="15" x14ac:dyDescent="0.2">
      <c r="A1305" s="182"/>
      <c r="B1305" s="184"/>
      <c r="C1305" s="183"/>
      <c r="D1305" s="183"/>
    </row>
    <row r="1306" spans="1:4" ht="15" x14ac:dyDescent="0.2">
      <c r="A1306" s="182"/>
      <c r="B1306" s="184"/>
      <c r="C1306" s="183"/>
      <c r="D1306" s="183"/>
    </row>
    <row r="1307" spans="1:4" ht="15" x14ac:dyDescent="0.2">
      <c r="A1307" s="182"/>
      <c r="B1307" s="184"/>
      <c r="C1307" s="183"/>
      <c r="D1307" s="183"/>
    </row>
    <row r="1308" spans="1:4" ht="15" x14ac:dyDescent="0.2">
      <c r="A1308" s="182"/>
      <c r="B1308" s="184"/>
      <c r="C1308" s="183"/>
      <c r="D1308" s="183"/>
    </row>
    <row r="1309" spans="1:4" ht="15" x14ac:dyDescent="0.2">
      <c r="A1309" s="182"/>
      <c r="B1309" s="184"/>
      <c r="C1309" s="183"/>
      <c r="D1309" s="183"/>
    </row>
    <row r="1310" spans="1:4" ht="15" x14ac:dyDescent="0.2">
      <c r="A1310" s="182"/>
      <c r="B1310" s="184"/>
      <c r="C1310" s="183"/>
      <c r="D1310" s="183"/>
    </row>
    <row r="1311" spans="1:4" ht="15" x14ac:dyDescent="0.2">
      <c r="A1311" s="182"/>
      <c r="B1311" s="184"/>
      <c r="C1311" s="183"/>
      <c r="D1311" s="183"/>
    </row>
    <row r="1312" spans="1:4" ht="15" x14ac:dyDescent="0.2">
      <c r="A1312" s="182"/>
      <c r="B1312" s="184"/>
      <c r="C1312" s="183"/>
      <c r="D1312" s="183"/>
    </row>
    <row r="1313" spans="1:4" ht="15" x14ac:dyDescent="0.2">
      <c r="A1313" s="182"/>
      <c r="B1313" s="184"/>
      <c r="C1313" s="183"/>
      <c r="D1313" s="183"/>
    </row>
    <row r="1314" spans="1:4" ht="15" x14ac:dyDescent="0.2">
      <c r="A1314" s="182"/>
      <c r="B1314" s="184"/>
      <c r="C1314" s="183"/>
      <c r="D1314" s="183"/>
    </row>
    <row r="1315" spans="1:4" ht="15" x14ac:dyDescent="0.2">
      <c r="A1315" s="182"/>
      <c r="B1315" s="184"/>
      <c r="C1315" s="183"/>
      <c r="D1315" s="183"/>
    </row>
    <row r="1316" spans="1:4" ht="15" x14ac:dyDescent="0.2">
      <c r="A1316" s="182"/>
      <c r="B1316" s="184"/>
      <c r="C1316" s="183"/>
      <c r="D1316" s="183"/>
    </row>
    <row r="1317" spans="1:4" ht="15" x14ac:dyDescent="0.2">
      <c r="A1317" s="182"/>
      <c r="B1317" s="184"/>
      <c r="C1317" s="183"/>
      <c r="D1317" s="183"/>
    </row>
    <row r="1318" spans="1:4" ht="15" x14ac:dyDescent="0.2">
      <c r="A1318" s="182"/>
      <c r="B1318" s="184"/>
      <c r="C1318" s="183"/>
      <c r="D1318" s="183"/>
    </row>
    <row r="1319" spans="1:4" ht="15" x14ac:dyDescent="0.2">
      <c r="A1319" s="182"/>
      <c r="B1319" s="184"/>
      <c r="C1319" s="183"/>
      <c r="D1319" s="183"/>
    </row>
    <row r="1320" spans="1:4" ht="15" x14ac:dyDescent="0.2">
      <c r="A1320" s="182"/>
      <c r="B1320" s="184"/>
      <c r="C1320" s="183"/>
      <c r="D1320" s="183"/>
    </row>
    <row r="1321" spans="1:4" ht="15" x14ac:dyDescent="0.2">
      <c r="A1321" s="182"/>
      <c r="B1321" s="184"/>
      <c r="C1321" s="183"/>
      <c r="D1321" s="183"/>
    </row>
    <row r="1322" spans="1:4" ht="15" x14ac:dyDescent="0.2">
      <c r="A1322" s="182"/>
      <c r="B1322" s="184"/>
      <c r="C1322" s="183"/>
      <c r="D1322" s="183"/>
    </row>
    <row r="1323" spans="1:4" ht="15" x14ac:dyDescent="0.2">
      <c r="A1323" s="182"/>
      <c r="B1323" s="184"/>
      <c r="C1323" s="183"/>
      <c r="D1323" s="183"/>
    </row>
    <row r="1324" spans="1:4" ht="15" x14ac:dyDescent="0.2">
      <c r="A1324" s="182"/>
      <c r="B1324" s="184"/>
      <c r="C1324" s="183"/>
      <c r="D1324" s="183"/>
    </row>
    <row r="1325" spans="1:4" ht="15" x14ac:dyDescent="0.2">
      <c r="A1325" s="182"/>
      <c r="B1325" s="184"/>
      <c r="C1325" s="183"/>
      <c r="D1325" s="183"/>
    </row>
    <row r="1326" spans="1:4" ht="15" x14ac:dyDescent="0.2">
      <c r="A1326" s="182"/>
      <c r="B1326" s="184"/>
      <c r="C1326" s="183"/>
      <c r="D1326" s="183"/>
    </row>
    <row r="1327" spans="1:4" ht="15" x14ac:dyDescent="0.2">
      <c r="A1327" s="182"/>
      <c r="B1327" s="184"/>
      <c r="C1327" s="183"/>
      <c r="D1327" s="183"/>
    </row>
    <row r="1328" spans="1:4" ht="15" x14ac:dyDescent="0.2">
      <c r="A1328" s="182"/>
      <c r="B1328" s="184"/>
      <c r="C1328" s="183"/>
      <c r="D1328" s="183"/>
    </row>
    <row r="1329" spans="1:4" ht="15" x14ac:dyDescent="0.2">
      <c r="A1329" s="182"/>
      <c r="B1329" s="184"/>
      <c r="C1329" s="183"/>
      <c r="D1329" s="183"/>
    </row>
    <row r="1330" spans="1:4" ht="15" x14ac:dyDescent="0.2">
      <c r="A1330" s="182"/>
      <c r="B1330" s="184"/>
      <c r="C1330" s="183"/>
      <c r="D1330" s="183"/>
    </row>
    <row r="1331" spans="1:4" ht="15" x14ac:dyDescent="0.2">
      <c r="A1331" s="182"/>
      <c r="B1331" s="184"/>
      <c r="C1331" s="183"/>
      <c r="D1331" s="183"/>
    </row>
    <row r="1332" spans="1:4" ht="15" x14ac:dyDescent="0.2">
      <c r="A1332" s="182"/>
      <c r="B1332" s="184"/>
      <c r="C1332" s="183"/>
      <c r="D1332" s="183"/>
    </row>
    <row r="1333" spans="1:4" ht="15" x14ac:dyDescent="0.2">
      <c r="A1333" s="182"/>
      <c r="B1333" s="184"/>
      <c r="C1333" s="183"/>
      <c r="D1333" s="183"/>
    </row>
    <row r="1334" spans="1:4" ht="15" x14ac:dyDescent="0.2">
      <c r="A1334" s="182"/>
      <c r="B1334" s="184"/>
      <c r="C1334" s="183"/>
      <c r="D1334" s="183"/>
    </row>
    <row r="1335" spans="1:4" ht="15" x14ac:dyDescent="0.2">
      <c r="A1335" s="182"/>
      <c r="B1335" s="184"/>
      <c r="C1335" s="183"/>
      <c r="D1335" s="183"/>
    </row>
    <row r="1336" spans="1:4" ht="15" x14ac:dyDescent="0.2">
      <c r="A1336" s="182"/>
      <c r="B1336" s="184"/>
      <c r="C1336" s="183"/>
      <c r="D1336" s="183"/>
    </row>
    <row r="1337" spans="1:4" ht="15" x14ac:dyDescent="0.2">
      <c r="A1337" s="182"/>
      <c r="B1337" s="184"/>
      <c r="C1337" s="183"/>
      <c r="D1337" s="183"/>
    </row>
    <row r="1338" spans="1:4" ht="15" x14ac:dyDescent="0.2">
      <c r="A1338" s="182"/>
      <c r="B1338" s="184"/>
      <c r="C1338" s="183"/>
      <c r="D1338" s="183"/>
    </row>
    <row r="1339" spans="1:4" ht="15" x14ac:dyDescent="0.2">
      <c r="A1339" s="182"/>
      <c r="B1339" s="184"/>
      <c r="C1339" s="183"/>
      <c r="D1339" s="183"/>
    </row>
    <row r="1340" spans="1:4" ht="15" x14ac:dyDescent="0.2">
      <c r="A1340" s="182"/>
      <c r="B1340" s="184"/>
      <c r="C1340" s="183"/>
      <c r="D1340" s="183"/>
    </row>
    <row r="1341" spans="1:4" ht="15" x14ac:dyDescent="0.2">
      <c r="A1341" s="182"/>
      <c r="B1341" s="184"/>
      <c r="C1341" s="183"/>
      <c r="D1341" s="183"/>
    </row>
    <row r="1342" spans="1:4" ht="15" x14ac:dyDescent="0.2">
      <c r="A1342" s="182"/>
      <c r="B1342" s="184"/>
      <c r="C1342" s="183"/>
      <c r="D1342" s="183"/>
    </row>
    <row r="1343" spans="1:4" ht="15" x14ac:dyDescent="0.2">
      <c r="A1343" s="182"/>
      <c r="B1343" s="184"/>
      <c r="C1343" s="183"/>
      <c r="D1343" s="183"/>
    </row>
    <row r="1344" spans="1:4" ht="15" x14ac:dyDescent="0.2">
      <c r="A1344" s="182"/>
      <c r="B1344" s="184"/>
      <c r="C1344" s="183"/>
      <c r="D1344" s="183"/>
    </row>
    <row r="1345" spans="1:4" ht="15" x14ac:dyDescent="0.2">
      <c r="A1345" s="182"/>
      <c r="B1345" s="184"/>
      <c r="C1345" s="183"/>
      <c r="D1345" s="183"/>
    </row>
    <row r="1346" spans="1:4" ht="15" x14ac:dyDescent="0.2">
      <c r="A1346" s="182"/>
      <c r="B1346" s="184"/>
      <c r="C1346" s="183"/>
      <c r="D1346" s="183"/>
    </row>
    <row r="1347" spans="1:4" ht="15" x14ac:dyDescent="0.2">
      <c r="A1347" s="182"/>
      <c r="B1347" s="184"/>
      <c r="C1347" s="183"/>
      <c r="D1347" s="183"/>
    </row>
    <row r="1348" spans="1:4" ht="15" x14ac:dyDescent="0.2">
      <c r="A1348" s="182"/>
      <c r="B1348" s="184"/>
      <c r="C1348" s="183"/>
      <c r="D1348" s="183"/>
    </row>
    <row r="1349" spans="1:4" ht="15" x14ac:dyDescent="0.2">
      <c r="A1349" s="182"/>
      <c r="B1349" s="184"/>
      <c r="C1349" s="183"/>
      <c r="D1349" s="183"/>
    </row>
    <row r="1350" spans="1:4" ht="15" x14ac:dyDescent="0.2">
      <c r="A1350" s="182"/>
      <c r="B1350" s="184"/>
      <c r="C1350" s="183"/>
      <c r="D1350" s="183"/>
    </row>
    <row r="1351" spans="1:4" ht="15" x14ac:dyDescent="0.2">
      <c r="A1351" s="182"/>
      <c r="B1351" s="184"/>
      <c r="C1351" s="183"/>
      <c r="D1351" s="183"/>
    </row>
    <row r="1352" spans="1:4" ht="15" x14ac:dyDescent="0.2">
      <c r="A1352" s="182"/>
      <c r="B1352" s="184"/>
      <c r="C1352" s="183"/>
      <c r="D1352" s="183"/>
    </row>
    <row r="1353" spans="1:4" ht="15" x14ac:dyDescent="0.2">
      <c r="A1353" s="182"/>
      <c r="B1353" s="184"/>
      <c r="C1353" s="183"/>
      <c r="D1353" s="183"/>
    </row>
    <row r="1354" spans="1:4" ht="15" x14ac:dyDescent="0.2">
      <c r="A1354" s="182"/>
      <c r="B1354" s="184"/>
      <c r="C1354" s="183"/>
      <c r="D1354" s="183"/>
    </row>
    <row r="1355" spans="1:4" ht="15" x14ac:dyDescent="0.2">
      <c r="A1355" s="182"/>
      <c r="B1355" s="184"/>
      <c r="C1355" s="183"/>
      <c r="D1355" s="183"/>
    </row>
    <row r="1356" spans="1:4" ht="15" x14ac:dyDescent="0.2">
      <c r="A1356" s="182"/>
      <c r="B1356" s="184"/>
      <c r="C1356" s="183"/>
      <c r="D1356" s="183"/>
    </row>
    <row r="1357" spans="1:4" ht="15" x14ac:dyDescent="0.2">
      <c r="A1357" s="182"/>
      <c r="B1357" s="184"/>
      <c r="C1357" s="183"/>
      <c r="D1357" s="183"/>
    </row>
    <row r="1358" spans="1:4" ht="15" x14ac:dyDescent="0.2">
      <c r="A1358" s="182"/>
      <c r="B1358" s="184"/>
      <c r="C1358" s="183"/>
      <c r="D1358" s="183"/>
    </row>
    <row r="1359" spans="1:4" ht="15" x14ac:dyDescent="0.2">
      <c r="A1359" s="182"/>
      <c r="B1359" s="184"/>
      <c r="C1359" s="183"/>
      <c r="D1359" s="183"/>
    </row>
    <row r="1360" spans="1:4" ht="15" x14ac:dyDescent="0.2">
      <c r="A1360" s="182"/>
      <c r="B1360" s="184"/>
      <c r="C1360" s="183"/>
      <c r="D1360" s="183"/>
    </row>
    <row r="1361" spans="1:4" ht="15" x14ac:dyDescent="0.2">
      <c r="A1361" s="182"/>
      <c r="B1361" s="184"/>
      <c r="C1361" s="183"/>
      <c r="D1361" s="183"/>
    </row>
    <row r="1362" spans="1:4" ht="15" x14ac:dyDescent="0.2">
      <c r="A1362" s="182"/>
      <c r="B1362" s="184"/>
      <c r="C1362" s="183"/>
      <c r="D1362" s="183"/>
    </row>
    <row r="1363" spans="1:4" ht="15" x14ac:dyDescent="0.2">
      <c r="A1363" s="182"/>
      <c r="B1363" s="184"/>
      <c r="C1363" s="183"/>
      <c r="D1363" s="183"/>
    </row>
    <row r="1364" spans="1:4" ht="15" x14ac:dyDescent="0.2">
      <c r="A1364" s="182"/>
      <c r="B1364" s="184"/>
      <c r="C1364" s="183"/>
      <c r="D1364" s="183"/>
    </row>
    <row r="1365" spans="1:4" ht="15" x14ac:dyDescent="0.2">
      <c r="A1365" s="182"/>
      <c r="B1365" s="184"/>
      <c r="C1365" s="183"/>
      <c r="D1365" s="183"/>
    </row>
    <row r="1366" spans="1:4" ht="15" x14ac:dyDescent="0.2">
      <c r="A1366" s="182"/>
      <c r="B1366" s="184"/>
      <c r="C1366" s="183"/>
      <c r="D1366" s="183"/>
    </row>
    <row r="1367" spans="1:4" ht="15" x14ac:dyDescent="0.2">
      <c r="A1367" s="182"/>
      <c r="B1367" s="184"/>
      <c r="C1367" s="183"/>
      <c r="D1367" s="183"/>
    </row>
    <row r="1368" spans="1:4" ht="15" x14ac:dyDescent="0.2">
      <c r="A1368" s="182"/>
      <c r="B1368" s="184"/>
      <c r="C1368" s="183"/>
      <c r="D1368" s="183"/>
    </row>
    <row r="1369" spans="1:4" ht="15" x14ac:dyDescent="0.2">
      <c r="A1369" s="182"/>
      <c r="B1369" s="184"/>
      <c r="C1369" s="183"/>
      <c r="D1369" s="183"/>
    </row>
    <row r="1370" spans="1:4" ht="15" x14ac:dyDescent="0.2">
      <c r="A1370" s="182"/>
      <c r="B1370" s="184"/>
      <c r="C1370" s="183"/>
      <c r="D1370" s="183"/>
    </row>
    <row r="1371" spans="1:4" ht="15" x14ac:dyDescent="0.2">
      <c r="A1371" s="182"/>
      <c r="B1371" s="184"/>
      <c r="C1371" s="183"/>
      <c r="D1371" s="183"/>
    </row>
    <row r="1372" spans="1:4" ht="15" x14ac:dyDescent="0.2">
      <c r="A1372" s="182"/>
      <c r="B1372" s="184"/>
      <c r="C1372" s="183"/>
      <c r="D1372" s="183"/>
    </row>
    <row r="1373" spans="1:4" ht="15" x14ac:dyDescent="0.2">
      <c r="A1373" s="182"/>
      <c r="B1373" s="184"/>
      <c r="C1373" s="183"/>
      <c r="D1373" s="183"/>
    </row>
    <row r="1374" spans="1:4" ht="15" x14ac:dyDescent="0.2">
      <c r="A1374" s="182"/>
      <c r="B1374" s="184"/>
      <c r="C1374" s="183"/>
      <c r="D1374" s="183"/>
    </row>
    <row r="1375" spans="1:4" ht="15" x14ac:dyDescent="0.2">
      <c r="A1375" s="182"/>
      <c r="B1375" s="184"/>
      <c r="C1375" s="183"/>
      <c r="D1375" s="183"/>
    </row>
    <row r="1376" spans="1:4" ht="15" x14ac:dyDescent="0.2">
      <c r="A1376" s="182"/>
      <c r="B1376" s="184"/>
      <c r="C1376" s="183"/>
      <c r="D1376" s="183"/>
    </row>
    <row r="1377" spans="1:4" ht="15" x14ac:dyDescent="0.2">
      <c r="A1377" s="182"/>
      <c r="B1377" s="184"/>
      <c r="C1377" s="183"/>
      <c r="D1377" s="183"/>
    </row>
    <row r="1378" spans="1:4" ht="15" x14ac:dyDescent="0.2">
      <c r="A1378" s="182"/>
      <c r="B1378" s="184"/>
      <c r="C1378" s="183"/>
      <c r="D1378" s="183"/>
    </row>
    <row r="1379" spans="1:4" ht="15" x14ac:dyDescent="0.2">
      <c r="A1379" s="182"/>
      <c r="B1379" s="184"/>
      <c r="C1379" s="183"/>
      <c r="D1379" s="183"/>
    </row>
    <row r="1380" spans="1:4" ht="15" x14ac:dyDescent="0.2">
      <c r="A1380" s="182"/>
      <c r="B1380" s="184"/>
      <c r="C1380" s="183"/>
      <c r="D1380" s="183"/>
    </row>
    <row r="1381" spans="1:4" ht="15" x14ac:dyDescent="0.2">
      <c r="A1381" s="182"/>
      <c r="B1381" s="184"/>
      <c r="C1381" s="183"/>
      <c r="D1381" s="183"/>
    </row>
    <row r="1382" spans="1:4" ht="15" x14ac:dyDescent="0.2">
      <c r="A1382" s="182"/>
      <c r="B1382" s="184"/>
      <c r="C1382" s="183"/>
      <c r="D1382" s="183"/>
    </row>
    <row r="1383" spans="1:4" ht="15" x14ac:dyDescent="0.2">
      <c r="A1383" s="182"/>
      <c r="B1383" s="184"/>
      <c r="C1383" s="183"/>
      <c r="D1383" s="183"/>
    </row>
    <row r="1384" spans="1:4" ht="15" x14ac:dyDescent="0.2">
      <c r="A1384" s="182"/>
      <c r="B1384" s="184"/>
      <c r="C1384" s="183"/>
      <c r="D1384" s="183"/>
    </row>
    <row r="1385" spans="1:4" ht="15" x14ac:dyDescent="0.2">
      <c r="A1385" s="182"/>
      <c r="B1385" s="184"/>
      <c r="C1385" s="183"/>
      <c r="D1385" s="183"/>
    </row>
    <row r="1386" spans="1:4" ht="15" x14ac:dyDescent="0.2">
      <c r="A1386" s="182"/>
      <c r="B1386" s="184"/>
      <c r="C1386" s="183"/>
      <c r="D1386" s="183"/>
    </row>
    <row r="1387" spans="1:4" ht="15" x14ac:dyDescent="0.2">
      <c r="A1387" s="182"/>
      <c r="B1387" s="184"/>
      <c r="C1387" s="183"/>
      <c r="D1387" s="183"/>
    </row>
    <row r="1388" spans="1:4" ht="15" x14ac:dyDescent="0.2">
      <c r="A1388" s="182"/>
      <c r="B1388" s="184"/>
      <c r="C1388" s="183"/>
      <c r="D1388" s="183"/>
    </row>
    <row r="1389" spans="1:4" ht="15" x14ac:dyDescent="0.2">
      <c r="A1389" s="182"/>
      <c r="B1389" s="184"/>
      <c r="C1389" s="183"/>
      <c r="D1389" s="183"/>
    </row>
    <row r="1390" spans="1:4" ht="15" x14ac:dyDescent="0.2">
      <c r="A1390" s="182"/>
      <c r="B1390" s="184"/>
      <c r="C1390" s="183"/>
      <c r="D1390" s="183"/>
    </row>
    <row r="1391" spans="1:4" ht="15" x14ac:dyDescent="0.2">
      <c r="A1391" s="182"/>
      <c r="B1391" s="184"/>
      <c r="C1391" s="183"/>
      <c r="D1391" s="183"/>
    </row>
    <row r="1392" spans="1:4" ht="15" x14ac:dyDescent="0.2">
      <c r="A1392" s="182"/>
      <c r="B1392" s="184"/>
      <c r="C1392" s="183"/>
      <c r="D1392" s="183"/>
    </row>
    <row r="1393" spans="1:4" ht="15" x14ac:dyDescent="0.2">
      <c r="A1393" s="182"/>
      <c r="B1393" s="184"/>
      <c r="C1393" s="183"/>
      <c r="D1393" s="183"/>
    </row>
    <row r="1394" spans="1:4" ht="15" x14ac:dyDescent="0.2">
      <c r="A1394" s="182"/>
      <c r="B1394" s="184"/>
      <c r="C1394" s="183"/>
      <c r="D1394" s="183"/>
    </row>
    <row r="1395" spans="1:4" ht="15" x14ac:dyDescent="0.2">
      <c r="A1395" s="182"/>
      <c r="B1395" s="184"/>
      <c r="C1395" s="183"/>
      <c r="D1395" s="183"/>
    </row>
    <row r="1396" spans="1:4" ht="15" x14ac:dyDescent="0.2">
      <c r="A1396" s="182"/>
      <c r="B1396" s="184"/>
      <c r="C1396" s="183"/>
      <c r="D1396" s="183"/>
    </row>
    <row r="1397" spans="1:4" ht="15" x14ac:dyDescent="0.2">
      <c r="A1397" s="182"/>
      <c r="B1397" s="184"/>
      <c r="C1397" s="183"/>
      <c r="D1397" s="183"/>
    </row>
    <row r="1398" spans="1:4" ht="15" x14ac:dyDescent="0.2">
      <c r="A1398" s="182"/>
      <c r="B1398" s="184"/>
      <c r="C1398" s="183"/>
      <c r="D1398" s="183"/>
    </row>
    <row r="1399" spans="1:4" ht="15" x14ac:dyDescent="0.2">
      <c r="A1399" s="182"/>
      <c r="B1399" s="184"/>
      <c r="C1399" s="183"/>
      <c r="D1399" s="183"/>
    </row>
    <row r="1400" spans="1:4" ht="15" x14ac:dyDescent="0.2">
      <c r="A1400" s="182"/>
      <c r="B1400" s="184"/>
      <c r="C1400" s="183"/>
      <c r="D1400" s="183"/>
    </row>
    <row r="1401" spans="1:4" ht="15" x14ac:dyDescent="0.2">
      <c r="A1401" s="182"/>
      <c r="B1401" s="184"/>
      <c r="C1401" s="183"/>
      <c r="D1401" s="183"/>
    </row>
    <row r="1402" spans="1:4" ht="15" x14ac:dyDescent="0.2">
      <c r="A1402" s="182"/>
      <c r="B1402" s="184"/>
      <c r="C1402" s="183"/>
      <c r="D1402" s="183"/>
    </row>
    <row r="1403" spans="1:4" ht="15" x14ac:dyDescent="0.2">
      <c r="A1403" s="182"/>
      <c r="B1403" s="184"/>
      <c r="C1403" s="183"/>
      <c r="D1403" s="183"/>
    </row>
    <row r="1404" spans="1:4" ht="15" x14ac:dyDescent="0.2">
      <c r="A1404" s="182"/>
      <c r="B1404" s="184"/>
      <c r="C1404" s="183"/>
      <c r="D1404" s="183"/>
    </row>
    <row r="1405" spans="1:4" ht="15" x14ac:dyDescent="0.2">
      <c r="A1405" s="182"/>
      <c r="B1405" s="184"/>
      <c r="C1405" s="183"/>
      <c r="D1405" s="183"/>
    </row>
    <row r="1406" spans="1:4" ht="15" x14ac:dyDescent="0.2">
      <c r="A1406" s="182"/>
      <c r="B1406" s="184"/>
      <c r="C1406" s="183"/>
      <c r="D1406" s="183"/>
    </row>
    <row r="1407" spans="1:4" ht="15" x14ac:dyDescent="0.2">
      <c r="A1407" s="182"/>
      <c r="B1407" s="184"/>
      <c r="C1407" s="183"/>
      <c r="D1407" s="183"/>
    </row>
    <row r="1408" spans="1:4" ht="15" x14ac:dyDescent="0.2">
      <c r="A1408" s="182"/>
      <c r="B1408" s="184"/>
      <c r="C1408" s="183"/>
      <c r="D1408" s="183"/>
    </row>
    <row r="1409" spans="1:4" ht="15" x14ac:dyDescent="0.2">
      <c r="A1409" s="182"/>
      <c r="B1409" s="184"/>
      <c r="C1409" s="183"/>
      <c r="D1409" s="183"/>
    </row>
    <row r="1410" spans="1:4" ht="15" x14ac:dyDescent="0.2">
      <c r="A1410" s="182"/>
      <c r="B1410" s="184"/>
      <c r="C1410" s="183"/>
      <c r="D1410" s="183"/>
    </row>
    <row r="1411" spans="1:4" ht="15" x14ac:dyDescent="0.2">
      <c r="A1411" s="182"/>
      <c r="B1411" s="184"/>
      <c r="C1411" s="183"/>
      <c r="D1411" s="183"/>
    </row>
    <row r="1412" spans="1:4" ht="15" x14ac:dyDescent="0.2">
      <c r="A1412" s="182"/>
      <c r="B1412" s="184"/>
      <c r="C1412" s="183"/>
      <c r="D1412" s="183"/>
    </row>
    <row r="1413" spans="1:4" ht="15" x14ac:dyDescent="0.2">
      <c r="A1413" s="182"/>
      <c r="B1413" s="184"/>
      <c r="C1413" s="183"/>
      <c r="D1413" s="183"/>
    </row>
    <row r="1414" spans="1:4" ht="15" x14ac:dyDescent="0.2">
      <c r="A1414" s="182"/>
      <c r="B1414" s="184"/>
      <c r="C1414" s="183"/>
      <c r="D1414" s="183"/>
    </row>
    <row r="1415" spans="1:4" ht="15" x14ac:dyDescent="0.2">
      <c r="A1415" s="182"/>
      <c r="B1415" s="184"/>
      <c r="C1415" s="183"/>
      <c r="D1415" s="183"/>
    </row>
    <row r="1416" spans="1:4" ht="15" x14ac:dyDescent="0.2">
      <c r="A1416" s="182"/>
      <c r="B1416" s="184"/>
      <c r="C1416" s="183"/>
      <c r="D1416" s="183"/>
    </row>
    <row r="1417" spans="1:4" ht="15" x14ac:dyDescent="0.2">
      <c r="A1417" s="182"/>
      <c r="B1417" s="184"/>
      <c r="C1417" s="183"/>
      <c r="D1417" s="183"/>
    </row>
    <row r="1418" spans="1:4" ht="15" x14ac:dyDescent="0.2">
      <c r="A1418" s="182"/>
      <c r="B1418" s="184"/>
      <c r="C1418" s="183"/>
      <c r="D1418" s="183"/>
    </row>
    <row r="1419" spans="1:4" ht="15" x14ac:dyDescent="0.2">
      <c r="A1419" s="182"/>
      <c r="B1419" s="184"/>
      <c r="C1419" s="183"/>
      <c r="D1419" s="183"/>
    </row>
    <row r="1420" spans="1:4" ht="15" x14ac:dyDescent="0.2">
      <c r="A1420" s="182"/>
      <c r="B1420" s="184"/>
      <c r="C1420" s="183"/>
      <c r="D1420" s="183"/>
    </row>
    <row r="1421" spans="1:4" ht="15" x14ac:dyDescent="0.2">
      <c r="A1421" s="182"/>
      <c r="B1421" s="184"/>
      <c r="C1421" s="183"/>
      <c r="D1421" s="183"/>
    </row>
    <row r="1422" spans="1:4" ht="15" x14ac:dyDescent="0.2">
      <c r="A1422" s="182"/>
      <c r="B1422" s="184"/>
      <c r="C1422" s="183"/>
      <c r="D1422" s="183"/>
    </row>
    <row r="1423" spans="1:4" ht="15" x14ac:dyDescent="0.2">
      <c r="A1423" s="182"/>
      <c r="B1423" s="184"/>
      <c r="C1423" s="183"/>
      <c r="D1423" s="183"/>
    </row>
    <row r="1424" spans="1:4" ht="15" x14ac:dyDescent="0.2">
      <c r="A1424" s="182"/>
      <c r="B1424" s="184"/>
      <c r="C1424" s="183"/>
      <c r="D1424" s="183"/>
    </row>
    <row r="1425" spans="1:4" ht="15" x14ac:dyDescent="0.2">
      <c r="A1425" s="182"/>
      <c r="B1425" s="184"/>
      <c r="C1425" s="183"/>
      <c r="D1425" s="183"/>
    </row>
    <row r="1426" spans="1:4" ht="15" x14ac:dyDescent="0.2">
      <c r="A1426" s="182"/>
      <c r="B1426" s="184"/>
      <c r="C1426" s="183"/>
      <c r="D1426" s="183"/>
    </row>
    <row r="1427" spans="1:4" ht="15" x14ac:dyDescent="0.2">
      <c r="A1427" s="182"/>
      <c r="B1427" s="184"/>
      <c r="C1427" s="183"/>
      <c r="D1427" s="183"/>
    </row>
    <row r="1428" spans="1:4" ht="15" x14ac:dyDescent="0.2">
      <c r="A1428" s="182"/>
      <c r="B1428" s="184"/>
      <c r="C1428" s="183"/>
      <c r="D1428" s="183"/>
    </row>
    <row r="1429" spans="1:4" ht="15" x14ac:dyDescent="0.2">
      <c r="A1429" s="182"/>
      <c r="B1429" s="184"/>
      <c r="C1429" s="183"/>
      <c r="D1429" s="183"/>
    </row>
    <row r="1430" spans="1:4" ht="15" x14ac:dyDescent="0.2">
      <c r="A1430" s="182"/>
      <c r="B1430" s="184"/>
      <c r="C1430" s="183"/>
      <c r="D1430" s="183"/>
    </row>
    <row r="1431" spans="1:4" ht="15" x14ac:dyDescent="0.2">
      <c r="A1431" s="182"/>
      <c r="B1431" s="184"/>
      <c r="C1431" s="183"/>
      <c r="D1431" s="183"/>
    </row>
    <row r="1432" spans="1:4" ht="15" x14ac:dyDescent="0.2">
      <c r="A1432" s="182"/>
      <c r="B1432" s="184"/>
      <c r="C1432" s="183"/>
      <c r="D1432" s="183"/>
    </row>
    <row r="1433" spans="1:4" ht="15" x14ac:dyDescent="0.2">
      <c r="A1433" s="182"/>
      <c r="B1433" s="184"/>
      <c r="C1433" s="183"/>
      <c r="D1433" s="183"/>
    </row>
    <row r="1434" spans="1:4" ht="15" x14ac:dyDescent="0.2">
      <c r="A1434" s="182"/>
      <c r="B1434" s="184"/>
      <c r="C1434" s="183"/>
      <c r="D1434" s="183"/>
    </row>
    <row r="1435" spans="1:4" ht="15" x14ac:dyDescent="0.2">
      <c r="A1435" s="182"/>
      <c r="B1435" s="184"/>
      <c r="C1435" s="183"/>
      <c r="D1435" s="183"/>
    </row>
    <row r="1436" spans="1:4" ht="15" x14ac:dyDescent="0.2">
      <c r="A1436" s="182"/>
      <c r="B1436" s="184"/>
      <c r="C1436" s="183"/>
      <c r="D1436" s="183"/>
    </row>
    <row r="1437" spans="1:4" ht="15" x14ac:dyDescent="0.2">
      <c r="A1437" s="182"/>
      <c r="B1437" s="184"/>
      <c r="C1437" s="183"/>
      <c r="D1437" s="183"/>
    </row>
    <row r="1438" spans="1:4" ht="15" x14ac:dyDescent="0.2">
      <c r="A1438" s="182"/>
      <c r="B1438" s="184"/>
      <c r="C1438" s="183"/>
      <c r="D1438" s="183"/>
    </row>
    <row r="1439" spans="1:4" ht="15" x14ac:dyDescent="0.2">
      <c r="A1439" s="182"/>
      <c r="B1439" s="184"/>
      <c r="C1439" s="183"/>
      <c r="D1439" s="183"/>
    </row>
    <row r="1440" spans="1:4" ht="15" x14ac:dyDescent="0.2">
      <c r="A1440" s="182"/>
      <c r="B1440" s="184"/>
      <c r="C1440" s="183"/>
      <c r="D1440" s="183"/>
    </row>
    <row r="1441" spans="1:4" ht="15" x14ac:dyDescent="0.2">
      <c r="A1441" s="182"/>
      <c r="B1441" s="184"/>
      <c r="C1441" s="183"/>
      <c r="D1441" s="183"/>
    </row>
    <row r="1442" spans="1:4" ht="15" x14ac:dyDescent="0.2">
      <c r="A1442" s="182"/>
      <c r="B1442" s="184"/>
      <c r="C1442" s="183"/>
      <c r="D1442" s="183"/>
    </row>
    <row r="1443" spans="1:4" ht="15" x14ac:dyDescent="0.2">
      <c r="A1443" s="182"/>
      <c r="B1443" s="184"/>
      <c r="C1443" s="183"/>
      <c r="D1443" s="183"/>
    </row>
    <row r="1444" spans="1:4" ht="15" x14ac:dyDescent="0.2">
      <c r="A1444" s="182"/>
      <c r="B1444" s="184"/>
      <c r="C1444" s="183"/>
      <c r="D1444" s="183"/>
    </row>
    <row r="1445" spans="1:4" ht="15" x14ac:dyDescent="0.2">
      <c r="A1445" s="182"/>
      <c r="B1445" s="184"/>
      <c r="C1445" s="183"/>
      <c r="D1445" s="183"/>
    </row>
    <row r="1446" spans="1:4" ht="15" x14ac:dyDescent="0.2">
      <c r="A1446" s="182"/>
      <c r="B1446" s="184"/>
      <c r="C1446" s="183"/>
      <c r="D1446" s="183"/>
    </row>
    <row r="1447" spans="1:4" ht="15" x14ac:dyDescent="0.2">
      <c r="A1447" s="182"/>
      <c r="B1447" s="184"/>
      <c r="C1447" s="183"/>
      <c r="D1447" s="183"/>
    </row>
    <row r="1448" spans="1:4" ht="15" x14ac:dyDescent="0.2">
      <c r="A1448" s="182"/>
      <c r="B1448" s="184"/>
      <c r="C1448" s="183"/>
      <c r="D1448" s="183"/>
    </row>
    <row r="1449" spans="1:4" ht="15" x14ac:dyDescent="0.2">
      <c r="A1449" s="182"/>
      <c r="B1449" s="184"/>
      <c r="C1449" s="183"/>
      <c r="D1449" s="183"/>
    </row>
    <row r="1450" spans="1:4" ht="15" x14ac:dyDescent="0.2">
      <c r="A1450" s="182"/>
      <c r="B1450" s="184"/>
      <c r="C1450" s="183"/>
      <c r="D1450" s="183"/>
    </row>
    <row r="1451" spans="1:4" ht="15" x14ac:dyDescent="0.2">
      <c r="A1451" s="182"/>
      <c r="B1451" s="184"/>
      <c r="C1451" s="183"/>
      <c r="D1451" s="183"/>
    </row>
    <row r="1452" spans="1:4" ht="15" x14ac:dyDescent="0.2">
      <c r="A1452" s="182"/>
      <c r="B1452" s="184"/>
      <c r="C1452" s="183"/>
      <c r="D1452" s="183"/>
    </row>
    <row r="1453" spans="1:4" ht="15" x14ac:dyDescent="0.2">
      <c r="A1453" s="182"/>
      <c r="B1453" s="184"/>
      <c r="C1453" s="183"/>
      <c r="D1453" s="183"/>
    </row>
    <row r="1454" spans="1:4" ht="15" x14ac:dyDescent="0.2">
      <c r="A1454" s="182"/>
      <c r="B1454" s="184"/>
      <c r="C1454" s="183"/>
      <c r="D1454" s="183"/>
    </row>
    <row r="1455" spans="1:4" ht="15" x14ac:dyDescent="0.2">
      <c r="A1455" s="182"/>
      <c r="B1455" s="184"/>
      <c r="C1455" s="183"/>
      <c r="D1455" s="183"/>
    </row>
    <row r="1456" spans="1:4" ht="15" x14ac:dyDescent="0.2">
      <c r="A1456" s="182"/>
      <c r="B1456" s="184"/>
      <c r="C1456" s="183"/>
      <c r="D1456" s="183"/>
    </row>
    <row r="1457" spans="1:4" ht="15" x14ac:dyDescent="0.2">
      <c r="A1457" s="182"/>
      <c r="B1457" s="184"/>
      <c r="C1457" s="183"/>
      <c r="D1457" s="183"/>
    </row>
    <row r="1458" spans="1:4" ht="15" x14ac:dyDescent="0.2">
      <c r="A1458" s="182"/>
      <c r="B1458" s="184"/>
      <c r="C1458" s="183"/>
      <c r="D1458" s="183"/>
    </row>
    <row r="1459" spans="1:4" ht="15" x14ac:dyDescent="0.2">
      <c r="A1459" s="182"/>
      <c r="B1459" s="184"/>
      <c r="C1459" s="183"/>
      <c r="D1459" s="183"/>
    </row>
    <row r="1460" spans="1:4" ht="15" x14ac:dyDescent="0.2">
      <c r="A1460" s="182"/>
      <c r="B1460" s="184"/>
      <c r="C1460" s="183"/>
      <c r="D1460" s="183"/>
    </row>
    <row r="1461" spans="1:4" ht="15" x14ac:dyDescent="0.2">
      <c r="A1461" s="182"/>
      <c r="B1461" s="184"/>
      <c r="C1461" s="183"/>
      <c r="D1461" s="183"/>
    </row>
    <row r="1462" spans="1:4" ht="15" x14ac:dyDescent="0.2">
      <c r="A1462" s="182"/>
      <c r="B1462" s="184"/>
      <c r="C1462" s="183"/>
      <c r="D1462" s="183"/>
    </row>
    <row r="1463" spans="1:4" ht="15" x14ac:dyDescent="0.2">
      <c r="A1463" s="182"/>
      <c r="B1463" s="184"/>
      <c r="C1463" s="183"/>
      <c r="D1463" s="183"/>
    </row>
    <row r="1464" spans="1:4" ht="15" x14ac:dyDescent="0.2">
      <c r="A1464" s="182"/>
      <c r="B1464" s="184"/>
      <c r="C1464" s="183"/>
      <c r="D1464" s="183"/>
    </row>
    <row r="1465" spans="1:4" ht="15" x14ac:dyDescent="0.2">
      <c r="A1465" s="182"/>
      <c r="B1465" s="184"/>
      <c r="C1465" s="183"/>
      <c r="D1465" s="183"/>
    </row>
    <row r="1466" spans="1:4" ht="15" x14ac:dyDescent="0.2">
      <c r="A1466" s="182"/>
      <c r="B1466" s="184"/>
      <c r="C1466" s="183"/>
      <c r="D1466" s="183"/>
    </row>
    <row r="1467" spans="1:4" ht="15" x14ac:dyDescent="0.2">
      <c r="A1467" s="182"/>
      <c r="B1467" s="184"/>
      <c r="C1467" s="183"/>
      <c r="D1467" s="183"/>
    </row>
    <row r="1468" spans="1:4" ht="15" x14ac:dyDescent="0.2">
      <c r="A1468" s="182"/>
      <c r="B1468" s="184"/>
      <c r="C1468" s="183"/>
      <c r="D1468" s="183"/>
    </row>
    <row r="1469" spans="1:4" ht="15" x14ac:dyDescent="0.2">
      <c r="A1469" s="182"/>
      <c r="B1469" s="184"/>
      <c r="C1469" s="183"/>
      <c r="D1469" s="183"/>
    </row>
    <row r="1470" spans="1:4" ht="15" x14ac:dyDescent="0.2">
      <c r="A1470" s="182"/>
      <c r="B1470" s="184"/>
      <c r="C1470" s="183"/>
      <c r="D1470" s="183"/>
    </row>
    <row r="1471" spans="1:4" ht="15" x14ac:dyDescent="0.2">
      <c r="A1471" s="182"/>
      <c r="B1471" s="184"/>
      <c r="C1471" s="183"/>
      <c r="D1471" s="183"/>
    </row>
    <row r="1472" spans="1:4" ht="15" x14ac:dyDescent="0.2">
      <c r="A1472" s="182"/>
      <c r="B1472" s="184"/>
      <c r="C1472" s="183"/>
      <c r="D1472" s="183"/>
    </row>
    <row r="1473" spans="1:4" ht="15" x14ac:dyDescent="0.2">
      <c r="A1473" s="182"/>
      <c r="B1473" s="184"/>
      <c r="C1473" s="183"/>
      <c r="D1473" s="183"/>
    </row>
    <row r="1474" spans="1:4" ht="15" x14ac:dyDescent="0.2">
      <c r="A1474" s="182"/>
      <c r="B1474" s="184"/>
      <c r="C1474" s="183"/>
      <c r="D1474" s="183"/>
    </row>
    <row r="1475" spans="1:4" ht="15" x14ac:dyDescent="0.2">
      <c r="A1475" s="182"/>
      <c r="B1475" s="184"/>
      <c r="C1475" s="183"/>
      <c r="D1475" s="183"/>
    </row>
    <row r="1476" spans="1:4" ht="15" x14ac:dyDescent="0.2">
      <c r="A1476" s="182"/>
      <c r="B1476" s="184"/>
      <c r="C1476" s="183"/>
      <c r="D1476" s="183"/>
    </row>
    <row r="1477" spans="1:4" ht="15" x14ac:dyDescent="0.2">
      <c r="A1477" s="182"/>
      <c r="B1477" s="184"/>
      <c r="C1477" s="183"/>
      <c r="D1477" s="183"/>
    </row>
    <row r="1478" spans="1:4" ht="15" x14ac:dyDescent="0.2">
      <c r="A1478" s="182"/>
      <c r="B1478" s="184"/>
      <c r="C1478" s="183"/>
      <c r="D1478" s="183"/>
    </row>
    <row r="1479" spans="1:4" ht="15" x14ac:dyDescent="0.2">
      <c r="A1479" s="182"/>
      <c r="B1479" s="184"/>
      <c r="C1479" s="183"/>
      <c r="D1479" s="183"/>
    </row>
    <row r="1480" spans="1:4" ht="15" x14ac:dyDescent="0.2">
      <c r="A1480" s="182"/>
      <c r="B1480" s="184"/>
      <c r="C1480" s="183"/>
      <c r="D1480" s="183"/>
    </row>
    <row r="1481" spans="1:4" ht="15" x14ac:dyDescent="0.2">
      <c r="A1481" s="182"/>
      <c r="B1481" s="184"/>
      <c r="C1481" s="183"/>
      <c r="D1481" s="183"/>
    </row>
    <row r="1482" spans="1:4" ht="15" x14ac:dyDescent="0.2">
      <c r="A1482" s="182"/>
      <c r="B1482" s="184"/>
      <c r="C1482" s="183"/>
      <c r="D1482" s="183"/>
    </row>
    <row r="1483" spans="1:4" ht="15" x14ac:dyDescent="0.2">
      <c r="A1483" s="182"/>
      <c r="B1483" s="184"/>
      <c r="C1483" s="183"/>
      <c r="D1483" s="183"/>
    </row>
    <row r="1484" spans="1:4" ht="15" x14ac:dyDescent="0.2">
      <c r="A1484" s="182"/>
      <c r="B1484" s="184"/>
      <c r="C1484" s="183"/>
      <c r="D1484" s="183"/>
    </row>
    <row r="1485" spans="1:4" ht="15" x14ac:dyDescent="0.2">
      <c r="A1485" s="182"/>
      <c r="B1485" s="184"/>
      <c r="C1485" s="183"/>
      <c r="D1485" s="183"/>
    </row>
    <row r="1486" spans="1:4" ht="15" x14ac:dyDescent="0.2">
      <c r="A1486" s="182"/>
      <c r="B1486" s="184"/>
      <c r="C1486" s="183"/>
      <c r="D1486" s="183"/>
    </row>
    <row r="1487" spans="1:4" ht="15" x14ac:dyDescent="0.2">
      <c r="A1487" s="182"/>
      <c r="B1487" s="184"/>
      <c r="C1487" s="183"/>
      <c r="D1487" s="183"/>
    </row>
    <row r="1488" spans="1:4" ht="15" x14ac:dyDescent="0.2">
      <c r="A1488" s="182"/>
      <c r="B1488" s="184"/>
      <c r="C1488" s="183"/>
      <c r="D1488" s="183"/>
    </row>
    <row r="1489" spans="1:4" ht="15" x14ac:dyDescent="0.2">
      <c r="A1489" s="182"/>
      <c r="B1489" s="184"/>
      <c r="C1489" s="183"/>
      <c r="D1489" s="183"/>
    </row>
    <row r="1490" spans="1:4" ht="15" x14ac:dyDescent="0.2">
      <c r="A1490" s="182"/>
      <c r="B1490" s="184"/>
      <c r="C1490" s="183"/>
      <c r="D1490" s="183"/>
    </row>
    <row r="1491" spans="1:4" ht="15" x14ac:dyDescent="0.2">
      <c r="A1491" s="182"/>
      <c r="B1491" s="184"/>
      <c r="C1491" s="183"/>
      <c r="D1491" s="183"/>
    </row>
    <row r="1492" spans="1:4" ht="15" x14ac:dyDescent="0.2">
      <c r="A1492" s="182"/>
      <c r="B1492" s="184"/>
      <c r="C1492" s="183"/>
      <c r="D1492" s="183"/>
    </row>
    <row r="1493" spans="1:4" ht="15" x14ac:dyDescent="0.2">
      <c r="A1493" s="182"/>
      <c r="B1493" s="184"/>
      <c r="C1493" s="183"/>
      <c r="D1493" s="183"/>
    </row>
    <row r="1494" spans="1:4" ht="15" x14ac:dyDescent="0.2">
      <c r="A1494" s="182"/>
      <c r="B1494" s="184"/>
      <c r="C1494" s="183"/>
      <c r="D1494" s="183"/>
    </row>
    <row r="1495" spans="1:4" ht="15" x14ac:dyDescent="0.2">
      <c r="A1495" s="182"/>
      <c r="B1495" s="184"/>
      <c r="C1495" s="183"/>
      <c r="D1495" s="183"/>
    </row>
    <row r="1496" spans="1:4" ht="15" x14ac:dyDescent="0.2">
      <c r="A1496" s="182"/>
      <c r="B1496" s="184"/>
      <c r="C1496" s="183"/>
      <c r="D1496" s="183"/>
    </row>
    <row r="1497" spans="1:4" ht="15" x14ac:dyDescent="0.2">
      <c r="A1497" s="182"/>
      <c r="B1497" s="184"/>
      <c r="C1497" s="183"/>
      <c r="D1497" s="183"/>
    </row>
    <row r="1498" spans="1:4" ht="15" x14ac:dyDescent="0.2">
      <c r="A1498" s="182"/>
      <c r="B1498" s="184"/>
      <c r="C1498" s="183"/>
      <c r="D1498" s="183"/>
    </row>
    <row r="1499" spans="1:4" ht="15" x14ac:dyDescent="0.2">
      <c r="A1499" s="182"/>
      <c r="B1499" s="184"/>
      <c r="C1499" s="183"/>
      <c r="D1499" s="183"/>
    </row>
    <row r="1500" spans="1:4" ht="15" x14ac:dyDescent="0.2">
      <c r="A1500" s="182"/>
      <c r="B1500" s="184"/>
      <c r="C1500" s="183"/>
      <c r="D1500" s="183"/>
    </row>
    <row r="1501" spans="1:4" ht="15" x14ac:dyDescent="0.2">
      <c r="A1501" s="182"/>
      <c r="B1501" s="184"/>
      <c r="C1501" s="183"/>
      <c r="D1501" s="183"/>
    </row>
    <row r="1502" spans="1:4" ht="15" x14ac:dyDescent="0.2">
      <c r="A1502" s="182"/>
      <c r="B1502" s="184"/>
      <c r="C1502" s="183"/>
      <c r="D1502" s="183"/>
    </row>
    <row r="1503" spans="1:4" ht="15" x14ac:dyDescent="0.2">
      <c r="A1503" s="182"/>
      <c r="B1503" s="184"/>
      <c r="C1503" s="183"/>
      <c r="D1503" s="183"/>
    </row>
    <row r="1504" spans="1:4" ht="15" x14ac:dyDescent="0.2">
      <c r="A1504" s="182"/>
      <c r="B1504" s="184"/>
      <c r="C1504" s="183"/>
      <c r="D1504" s="183"/>
    </row>
  </sheetData>
  <sheetProtection password="87E3" sheet="1" objects="1" scenarios="1" formatCells="0" selectLockedCells="1" sort="0" autoFilter="0"/>
  <protectedRanges>
    <protectedRange password="CF7A" sqref="A12:F650" name="Intervallo1"/>
  </protectedRanges>
  <autoFilter ref="A11:D14"/>
  <mergeCells count="6">
    <mergeCell ref="A10:D10"/>
    <mergeCell ref="A1:D1"/>
    <mergeCell ref="A2:A4"/>
    <mergeCell ref="A8:A9"/>
    <mergeCell ref="A5:A7"/>
    <mergeCell ref="B2:B9"/>
  </mergeCells>
  <phoneticPr fontId="3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contributo 2017</vt:lpstr>
      <vt:lpstr>ditte aderenti al consorzio</vt:lpstr>
      <vt:lpstr>'contributo 2017'!Area_stampa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Bisconti Franco</cp:lastModifiedBy>
  <cp:lastPrinted>2016-10-20T07:13:50Z</cp:lastPrinted>
  <dcterms:created xsi:type="dcterms:W3CDTF">2014-09-30T15:40:30Z</dcterms:created>
  <dcterms:modified xsi:type="dcterms:W3CDTF">2017-09-25T07:01:16Z</dcterms:modified>
</cp:coreProperties>
</file>